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BF5B2232-5671-47B9-9CA4-43A05F0411C4}" xr6:coauthVersionLast="47" xr6:coauthVersionMax="47" xr10:uidLastSave="{00000000-0000-0000-0000-000000000000}"/>
  <bookViews>
    <workbookView xWindow="-120" yWindow="-120" windowWidth="29040" windowHeight="15990" tabRatio="966" xr2:uid="{00000000-000D-0000-FFFF-FFFF00000000}"/>
  </bookViews>
  <sheets>
    <sheet name="接続供給兼基本契約申込書 ※契約者毎の申込み" sheetId="192" r:id="rId1"/>
    <sheet name="接続供給兼基本契約申込書　※代表者による申込み" sheetId="193" r:id="rId2"/>
    <sheet name="別紙(連記式)" sheetId="161" r:id="rId3"/>
    <sheet name="別紙_廃止 -1" sheetId="160" r:id="rId4"/>
    <sheet name="別紙_廃止  -2" sheetId="162" r:id="rId5"/>
    <sheet name="別紙_廃止  -3" sheetId="163" r:id="rId6"/>
    <sheet name="別紙_廃止  -4" sheetId="164" r:id="rId7"/>
    <sheet name="別紙_廃止  -5" sheetId="165" r:id="rId8"/>
    <sheet name="別紙_廃止  -6" sheetId="166" r:id="rId9"/>
    <sheet name="別紙_廃止  -7" sheetId="167" r:id="rId10"/>
    <sheet name="別紙_廃止  -8" sheetId="168" r:id="rId11"/>
    <sheet name="別紙_廃止  -9" sheetId="169" r:id="rId12"/>
    <sheet name="別紙_廃止 -10" sheetId="170" r:id="rId13"/>
    <sheet name="別紙_廃止  -11" sheetId="171" r:id="rId14"/>
    <sheet name="別紙_廃止  -12" sheetId="172" r:id="rId15"/>
    <sheet name="別紙_廃止  -13" sheetId="173" r:id="rId16"/>
    <sheet name="別紙_廃止  -14" sheetId="174" r:id="rId17"/>
    <sheet name="別紙_廃止  -15" sheetId="175" r:id="rId18"/>
    <sheet name="別紙_廃止  -16" sheetId="176" r:id="rId19"/>
    <sheet name="別紙_廃止  -17" sheetId="177" r:id="rId20"/>
    <sheet name="別紙_廃止  -18" sheetId="178" r:id="rId21"/>
    <sheet name="別紙_廃止  -19" sheetId="179" r:id="rId22"/>
    <sheet name="別紙_廃止  -20" sheetId="180" r:id="rId23"/>
    <sheet name="別紙_廃止  -21" sheetId="181" r:id="rId24"/>
    <sheet name="別紙_廃止  -22" sheetId="182" r:id="rId25"/>
    <sheet name="別紙_廃止  -23" sheetId="183" r:id="rId26"/>
    <sheet name="別紙_廃止  -24" sheetId="184" r:id="rId27"/>
    <sheet name="別紙_廃止  -25" sheetId="185" r:id="rId28"/>
    <sheet name="別紙_廃止  -26" sheetId="186" r:id="rId29"/>
    <sheet name="別紙_廃止  -27" sheetId="187" r:id="rId30"/>
    <sheet name="別紙_廃止  -28" sheetId="188" r:id="rId31"/>
    <sheet name="別紙_廃止  -29" sheetId="189" r:id="rId32"/>
    <sheet name="別紙_廃止  -30" sheetId="190" r:id="rId33"/>
  </sheets>
  <externalReferences>
    <externalReference r:id="rId34"/>
    <externalReference r:id="rId35"/>
  </externalReferences>
  <definedNames>
    <definedName name="Data" localSheetId="0">'[1]別紙(連記式)(計画・実需Ｌ側)'!$A$6:$BN$35</definedName>
    <definedName name="Data" localSheetId="1">'[1]別紙(連記式)(計画・実需Ｌ側)'!$A$6:$BN$35</definedName>
    <definedName name="Data" localSheetId="2">'別紙(連記式)'!$A$8:$CA$37</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4">#REF!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5">#REF!</definedName>
    <definedName name="Data" localSheetId="32">#REF!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3">#REF!</definedName>
    <definedName name="Data" localSheetId="12">#REF!</definedName>
    <definedName name="Data">#REF!</definedName>
    <definedName name="Data2" localSheetId="0">#REF!</definedName>
    <definedName name="Data2" localSheetId="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4">#REF!</definedName>
    <definedName name="Data2" localSheetId="22">#REF!</definedName>
    <definedName name="Data2" localSheetId="23">#REF!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5">#REF!</definedName>
    <definedName name="Data2" localSheetId="32">#REF!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3">#REF!</definedName>
    <definedName name="Data2" localSheetId="1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13" hidden="1">{"'（４）'!$A$1:$I$53"}</definedName>
    <definedName name="HTML_CON" localSheetId="14" hidden="1">{"'（４）'!$A$1:$I$53"}</definedName>
    <definedName name="HTML_CON" localSheetId="15"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21" hidden="1">{"'（４）'!$A$1:$I$53"}</definedName>
    <definedName name="HTML_CON" localSheetId="4"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7" hidden="1">{"'（４）'!$A$1:$I$53"}</definedName>
    <definedName name="HTML_CON" localSheetId="28" hidden="1">{"'（４）'!$A$1:$I$53"}</definedName>
    <definedName name="HTML_CON" localSheetId="29" hidden="1">{"'（４）'!$A$1:$I$53"}</definedName>
    <definedName name="HTML_CON" localSheetId="30" hidden="1">{"'（４）'!$A$1:$I$53"}</definedName>
    <definedName name="HTML_CON" localSheetId="31" hidden="1">{"'（４）'!$A$1:$I$53"}</definedName>
    <definedName name="HTML_CON" localSheetId="5" hidden="1">{"'（４）'!$A$1:$I$53"}</definedName>
    <definedName name="HTML_CON" localSheetId="32" hidden="1">{"'（４）'!$A$1:$I$53"}</definedName>
    <definedName name="HTML_CON" localSheetId="6" hidden="1">{"'（４）'!$A$1:$I$53"}</definedName>
    <definedName name="HTML_CON" localSheetId="7" hidden="1">{"'（４）'!$A$1:$I$53"}</definedName>
    <definedName name="HTML_CON" localSheetId="8" hidden="1">{"'（４）'!$A$1:$I$53"}</definedName>
    <definedName name="HTML_CON" localSheetId="9" hidden="1">{"'（４）'!$A$1:$I$53"}</definedName>
    <definedName name="HTML_CON" localSheetId="10" hidden="1">{"'（４）'!$A$1:$I$53"}</definedName>
    <definedName name="HTML_CON" localSheetId="11" hidden="1">{"'（４）'!$A$1:$I$53"}</definedName>
    <definedName name="HTML_CON" localSheetId="3" hidden="1">{"'（４）'!$A$1:$I$53"}</definedName>
    <definedName name="HTML_CON" localSheetId="1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13" hidden="1">{"'（４）'!$A$1:$I$53"}</definedName>
    <definedName name="HTML_Control" localSheetId="14" hidden="1">{"'（４）'!$A$1:$I$53"}</definedName>
    <definedName name="HTML_Control" localSheetId="15"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21" hidden="1">{"'（４）'!$A$1:$I$53"}</definedName>
    <definedName name="HTML_Control" localSheetId="4"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7" hidden="1">{"'（４）'!$A$1:$I$53"}</definedName>
    <definedName name="HTML_Control" localSheetId="28" hidden="1">{"'（４）'!$A$1:$I$53"}</definedName>
    <definedName name="HTML_Control" localSheetId="29" hidden="1">{"'（４）'!$A$1:$I$53"}</definedName>
    <definedName name="HTML_Control" localSheetId="30" hidden="1">{"'（４）'!$A$1:$I$53"}</definedName>
    <definedName name="HTML_Control" localSheetId="31" hidden="1">{"'（４）'!$A$1:$I$53"}</definedName>
    <definedName name="HTML_Control" localSheetId="5" hidden="1">{"'（４）'!$A$1:$I$53"}</definedName>
    <definedName name="HTML_Control" localSheetId="32" hidden="1">{"'（４）'!$A$1:$I$53"}</definedName>
    <definedName name="HTML_Control" localSheetId="6"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0" hidden="1">{"'（４）'!$A$1:$I$53"}</definedName>
    <definedName name="HTML_Control" localSheetId="11" hidden="1">{"'（４）'!$A$1:$I$53"}</definedName>
    <definedName name="HTML_Control" localSheetId="3" hidden="1">{"'（４）'!$A$1:$I$53"}</definedName>
    <definedName name="HTML_Control" localSheetId="1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'別紙(連記式)'!$A$1:$BP$48</definedName>
    <definedName name="_xlnm.Print_Area" localSheetId="13">'別紙_廃止  -11'!$B$1:$AV$62</definedName>
    <definedName name="_xlnm.Print_Area" localSheetId="14">'別紙_廃止  -12'!$B$1:$AV$62</definedName>
    <definedName name="_xlnm.Print_Area" localSheetId="15">'別紙_廃止  -13'!$B$1:$AV$62</definedName>
    <definedName name="_xlnm.Print_Area" localSheetId="16">'別紙_廃止  -14'!$B$1:$AV$62</definedName>
    <definedName name="_xlnm.Print_Area" localSheetId="17">'別紙_廃止  -15'!$B$1:$AV$62</definedName>
    <definedName name="_xlnm.Print_Area" localSheetId="18">'別紙_廃止  -16'!$B$1:$AV$62</definedName>
    <definedName name="_xlnm.Print_Area" localSheetId="19">'別紙_廃止  -17'!$B$1:$AV$62</definedName>
    <definedName name="_xlnm.Print_Area" localSheetId="20">'別紙_廃止  -18'!$B$1:$AV$62</definedName>
    <definedName name="_xlnm.Print_Area" localSheetId="21">'別紙_廃止  -19'!$B$1:$AV$62</definedName>
    <definedName name="_xlnm.Print_Area" localSheetId="4">'別紙_廃止  -2'!$B$1:$AV$62</definedName>
    <definedName name="_xlnm.Print_Area" localSheetId="22">'別紙_廃止  -20'!$B$1:$AV$62</definedName>
    <definedName name="_xlnm.Print_Area" localSheetId="23">'別紙_廃止  -21'!$B$1:$AV$62</definedName>
    <definedName name="_xlnm.Print_Area" localSheetId="24">'別紙_廃止  -22'!$B$1:$AV$62</definedName>
    <definedName name="_xlnm.Print_Area" localSheetId="25">'別紙_廃止  -23'!$B$1:$AV$62</definedName>
    <definedName name="_xlnm.Print_Area" localSheetId="26">'別紙_廃止  -24'!$B$1:$AV$62</definedName>
    <definedName name="_xlnm.Print_Area" localSheetId="27">'別紙_廃止  -25'!$B$1:$AV$62</definedName>
    <definedName name="_xlnm.Print_Area" localSheetId="28">'別紙_廃止  -26'!$B$1:$AV$62</definedName>
    <definedName name="_xlnm.Print_Area" localSheetId="29">'別紙_廃止  -27'!$B$1:$AV$62</definedName>
    <definedName name="_xlnm.Print_Area" localSheetId="30">'別紙_廃止  -28'!$B$1:$AV$62</definedName>
    <definedName name="_xlnm.Print_Area" localSheetId="31">'別紙_廃止  -29'!$B$1:$AV$62</definedName>
    <definedName name="_xlnm.Print_Area" localSheetId="5">'別紙_廃止  -3'!$B$1:$AV$62</definedName>
    <definedName name="_xlnm.Print_Area" localSheetId="32">'別紙_廃止  -30'!$B$1:$AV$62</definedName>
    <definedName name="_xlnm.Print_Area" localSheetId="6">'別紙_廃止  -4'!$B$1:$AV$62</definedName>
    <definedName name="_xlnm.Print_Area" localSheetId="7">'別紙_廃止  -5'!$B$1:$AV$62</definedName>
    <definedName name="_xlnm.Print_Area" localSheetId="8">'別紙_廃止  -6'!$B$1:$AV$62</definedName>
    <definedName name="_xlnm.Print_Area" localSheetId="9">'別紙_廃止  -7'!$B$1:$AV$62</definedName>
    <definedName name="_xlnm.Print_Area" localSheetId="10">'別紙_廃止  -8'!$B$1:$AV$62</definedName>
    <definedName name="_xlnm.Print_Area" localSheetId="11">'別紙_廃止  -9'!$B$1:$AV$62</definedName>
    <definedName name="_xlnm.Print_Area" localSheetId="3">'別紙_廃止 -1'!$B$1:$AV$62</definedName>
    <definedName name="_xlnm.Print_Area" localSheetId="12">'別紙_廃止 -10'!$B$1:$AV$62</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 localSheetId="13">#REF!</definedName>
    <definedName name="業種名称" localSheetId="14">#REF!</definedName>
    <definedName name="業種名称" localSheetId="15">#REF!</definedName>
    <definedName name="業種名称" localSheetId="16">#REF!</definedName>
    <definedName name="業種名称" localSheetId="17">#REF!</definedName>
    <definedName name="業種名称" localSheetId="18">#REF!</definedName>
    <definedName name="業種名称" localSheetId="19">#REF!</definedName>
    <definedName name="業種名称" localSheetId="20">#REF!</definedName>
    <definedName name="業種名称" localSheetId="21">#REF!</definedName>
    <definedName name="業種名称" localSheetId="4">#REF!</definedName>
    <definedName name="業種名称" localSheetId="22">#REF!</definedName>
    <definedName name="業種名称" localSheetId="23">#REF!</definedName>
    <definedName name="業種名称" localSheetId="24">#REF!</definedName>
    <definedName name="業種名称" localSheetId="25">#REF!</definedName>
    <definedName name="業種名称" localSheetId="26">#REF!</definedName>
    <definedName name="業種名称" localSheetId="27">#REF!</definedName>
    <definedName name="業種名称" localSheetId="28">#REF!</definedName>
    <definedName name="業種名称" localSheetId="29">#REF!</definedName>
    <definedName name="業種名称" localSheetId="30">#REF!</definedName>
    <definedName name="業種名称" localSheetId="31">#REF!</definedName>
    <definedName name="業種名称" localSheetId="5">#REF!</definedName>
    <definedName name="業種名称" localSheetId="32">#REF!</definedName>
    <definedName name="業種名称" localSheetId="6">#REF!</definedName>
    <definedName name="業種名称" localSheetId="7">#REF!</definedName>
    <definedName name="業種名称" localSheetId="8">#REF!</definedName>
    <definedName name="業種名称" localSheetId="9">#REF!</definedName>
    <definedName name="業種名称" localSheetId="10">#REF!</definedName>
    <definedName name="業種名称" localSheetId="11">#REF!</definedName>
    <definedName name="業種名称" localSheetId="3">#REF!</definedName>
    <definedName name="業種名称" localSheetId="12">#REF!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5" i="190" l="1"/>
  <c r="AF44" i="190"/>
  <c r="AF39" i="190"/>
  <c r="AF38" i="190"/>
  <c r="AF32" i="190"/>
  <c r="AF31" i="190"/>
  <c r="AF28" i="190"/>
  <c r="AF27" i="190"/>
  <c r="AF24" i="190"/>
  <c r="AF23" i="190"/>
  <c r="AF19" i="190"/>
  <c r="AF18" i="190"/>
  <c r="AF45" i="189"/>
  <c r="AF44" i="189"/>
  <c r="AF39" i="189"/>
  <c r="AF38" i="189"/>
  <c r="AF32" i="189"/>
  <c r="AF31" i="189"/>
  <c r="AF28" i="189"/>
  <c r="AF27" i="189"/>
  <c r="AF24" i="189"/>
  <c r="AF23" i="189"/>
  <c r="AF19" i="189"/>
  <c r="AF18" i="189"/>
  <c r="AF45" i="188"/>
  <c r="AF44" i="188"/>
  <c r="AF39" i="188"/>
  <c r="AF38" i="188"/>
  <c r="AF32" i="188"/>
  <c r="AF31" i="188"/>
  <c r="AF28" i="188"/>
  <c r="AF27" i="188"/>
  <c r="AF24" i="188"/>
  <c r="AF23" i="188"/>
  <c r="AF19" i="188"/>
  <c r="AF18" i="188"/>
  <c r="AF45" i="187"/>
  <c r="AF44" i="187"/>
  <c r="AF39" i="187"/>
  <c r="AF38" i="187"/>
  <c r="AF32" i="187"/>
  <c r="AF31" i="187"/>
  <c r="AF28" i="187"/>
  <c r="AF27" i="187"/>
  <c r="AF24" i="187"/>
  <c r="AF23" i="187"/>
  <c r="AF19" i="187"/>
  <c r="AF18" i="187"/>
  <c r="AF45" i="186"/>
  <c r="AF44" i="186"/>
  <c r="AF39" i="186"/>
  <c r="AF38" i="186"/>
  <c r="AF32" i="186"/>
  <c r="AF31" i="186"/>
  <c r="AF28" i="186"/>
  <c r="AF27" i="186"/>
  <c r="AF24" i="186"/>
  <c r="AF23" i="186"/>
  <c r="AF19" i="186"/>
  <c r="AF18" i="186"/>
  <c r="AF45" i="185"/>
  <c r="AF44" i="185"/>
  <c r="AF39" i="185"/>
  <c r="AF38" i="185"/>
  <c r="AF32" i="185"/>
  <c r="AF31" i="185"/>
  <c r="AF28" i="185"/>
  <c r="AF27" i="185"/>
  <c r="AF24" i="185"/>
  <c r="AF23" i="185"/>
  <c r="AF19" i="185"/>
  <c r="AF18" i="185"/>
  <c r="AF45" i="184"/>
  <c r="AF44" i="184"/>
  <c r="AF39" i="184"/>
  <c r="AF38" i="184"/>
  <c r="AF32" i="184"/>
  <c r="AF31" i="184"/>
  <c r="AF28" i="184"/>
  <c r="AF27" i="184"/>
  <c r="AF24" i="184"/>
  <c r="AF23" i="184"/>
  <c r="AF19" i="184"/>
  <c r="AF18" i="184"/>
  <c r="AF45" i="183"/>
  <c r="AF44" i="183"/>
  <c r="AF39" i="183"/>
  <c r="AF38" i="183"/>
  <c r="AF32" i="183"/>
  <c r="AF31" i="183"/>
  <c r="AF28" i="183"/>
  <c r="AF27" i="183"/>
  <c r="AF24" i="183"/>
  <c r="AF23" i="183"/>
  <c r="AF19" i="183"/>
  <c r="AF18" i="183"/>
  <c r="AF45" i="182"/>
  <c r="AF44" i="182"/>
  <c r="AF39" i="182"/>
  <c r="AF38" i="182"/>
  <c r="AF32" i="182"/>
  <c r="AF31" i="182"/>
  <c r="AF28" i="182"/>
  <c r="AF27" i="182"/>
  <c r="AF24" i="182"/>
  <c r="AF23" i="182"/>
  <c r="AF19" i="182"/>
  <c r="AF18" i="182"/>
  <c r="AF45" i="181"/>
  <c r="AF44" i="181"/>
  <c r="AF39" i="181"/>
  <c r="AF38" i="181"/>
  <c r="AF32" i="181"/>
  <c r="AF31" i="181"/>
  <c r="AF28" i="181"/>
  <c r="AF27" i="181"/>
  <c r="AF24" i="181"/>
  <c r="AF23" i="181"/>
  <c r="AF19" i="181"/>
  <c r="AF18" i="181"/>
  <c r="AF45" i="180"/>
  <c r="AF44" i="180"/>
  <c r="AF39" i="180"/>
  <c r="AF38" i="180"/>
  <c r="AF32" i="180"/>
  <c r="AF31" i="180"/>
  <c r="AF28" i="180"/>
  <c r="AF27" i="180"/>
  <c r="AF24" i="180"/>
  <c r="AF23" i="180"/>
  <c r="AF19" i="180"/>
  <c r="AF18" i="180"/>
  <c r="AF45" i="179"/>
  <c r="AF44" i="179"/>
  <c r="AF39" i="179"/>
  <c r="AF38" i="179"/>
  <c r="AF32" i="179"/>
  <c r="AF31" i="179"/>
  <c r="AF28" i="179"/>
  <c r="AF27" i="179"/>
  <c r="AF24" i="179"/>
  <c r="AF23" i="179"/>
  <c r="AF19" i="179"/>
  <c r="AF18" i="179"/>
  <c r="AF45" i="178"/>
  <c r="AF44" i="178"/>
  <c r="AF39" i="178"/>
  <c r="AF38" i="178"/>
  <c r="AF32" i="178"/>
  <c r="AF31" i="178"/>
  <c r="AF28" i="178"/>
  <c r="AF27" i="178"/>
  <c r="AF24" i="178"/>
  <c r="AF23" i="178"/>
  <c r="AF19" i="178"/>
  <c r="AF18" i="178"/>
  <c r="AF45" i="177"/>
  <c r="AF44" i="177"/>
  <c r="AF39" i="177"/>
  <c r="AF38" i="177"/>
  <c r="AF32" i="177"/>
  <c r="AF31" i="177"/>
  <c r="AF28" i="177"/>
  <c r="AF27" i="177"/>
  <c r="AF24" i="177"/>
  <c r="AF23" i="177"/>
  <c r="AF19" i="177"/>
  <c r="AF18" i="177"/>
  <c r="AF45" i="176"/>
  <c r="AF44" i="176"/>
  <c r="AF39" i="176"/>
  <c r="AF38" i="176"/>
  <c r="AF32" i="176"/>
  <c r="AF31" i="176"/>
  <c r="AF28" i="176"/>
  <c r="AF27" i="176"/>
  <c r="AF24" i="176"/>
  <c r="AF23" i="176"/>
  <c r="AF19" i="176"/>
  <c r="AF18" i="176"/>
  <c r="AF45" i="175"/>
  <c r="AF44" i="175"/>
  <c r="AF39" i="175"/>
  <c r="AF38" i="175"/>
  <c r="AF32" i="175"/>
  <c r="AF31" i="175"/>
  <c r="AF28" i="175"/>
  <c r="AF27" i="175"/>
  <c r="AF24" i="175"/>
  <c r="AF23" i="175"/>
  <c r="AF19" i="175"/>
  <c r="AF18" i="175"/>
  <c r="AF45" i="174"/>
  <c r="AF44" i="174"/>
  <c r="AF39" i="174"/>
  <c r="AF38" i="174"/>
  <c r="AF32" i="174"/>
  <c r="AF31" i="174"/>
  <c r="AF28" i="174"/>
  <c r="AF27" i="174"/>
  <c r="AF24" i="174"/>
  <c r="AF23" i="174"/>
  <c r="AF19" i="174"/>
  <c r="AF18" i="174"/>
  <c r="AF45" i="173"/>
  <c r="AF44" i="173"/>
  <c r="AF39" i="173"/>
  <c r="AF38" i="173"/>
  <c r="AF32" i="173"/>
  <c r="AF31" i="173"/>
  <c r="AF28" i="173"/>
  <c r="AF27" i="173"/>
  <c r="AF24" i="173"/>
  <c r="AF23" i="173"/>
  <c r="AF19" i="173"/>
  <c r="AF18" i="173"/>
  <c r="AF45" i="172"/>
  <c r="AF44" i="172"/>
  <c r="AF39" i="172"/>
  <c r="AF38" i="172"/>
  <c r="AF32" i="172"/>
  <c r="AF31" i="172"/>
  <c r="AF28" i="172"/>
  <c r="AF27" i="172"/>
  <c r="AF24" i="172"/>
  <c r="AF23" i="172"/>
  <c r="AF19" i="172"/>
  <c r="AF18" i="172"/>
  <c r="AF45" i="171"/>
  <c r="AF44" i="171"/>
  <c r="AF39" i="171"/>
  <c r="AF38" i="171"/>
  <c r="AF32" i="171"/>
  <c r="AF31" i="171"/>
  <c r="AF28" i="171"/>
  <c r="AF27" i="171"/>
  <c r="AF24" i="171"/>
  <c r="AF23" i="171"/>
  <c r="AF19" i="171"/>
  <c r="AF18" i="171"/>
  <c r="AF45" i="170"/>
  <c r="AF44" i="170"/>
  <c r="AF39" i="170"/>
  <c r="AF38" i="170"/>
  <c r="AF32" i="170"/>
  <c r="AF31" i="170"/>
  <c r="AF28" i="170"/>
  <c r="AF27" i="170"/>
  <c r="AF24" i="170"/>
  <c r="AF23" i="170"/>
  <c r="AF19" i="170"/>
  <c r="AF18" i="170"/>
  <c r="AF45" i="169"/>
  <c r="AF44" i="169"/>
  <c r="AF39" i="169"/>
  <c r="AF38" i="169"/>
  <c r="AF32" i="169"/>
  <c r="AF31" i="169"/>
  <c r="AF28" i="169"/>
  <c r="AF27" i="169"/>
  <c r="AF24" i="169"/>
  <c r="AF23" i="169"/>
  <c r="AF19" i="169"/>
  <c r="AF18" i="169"/>
  <c r="AF45" i="168"/>
  <c r="AF44" i="168"/>
  <c r="AF39" i="168"/>
  <c r="AF38" i="168"/>
  <c r="AF32" i="168"/>
  <c r="AF31" i="168"/>
  <c r="AF28" i="168"/>
  <c r="AF27" i="168"/>
  <c r="AF24" i="168"/>
  <c r="AF23" i="168"/>
  <c r="AF19" i="168"/>
  <c r="AF18" i="168"/>
  <c r="AF45" i="167"/>
  <c r="AF44" i="167"/>
  <c r="AF39" i="167"/>
  <c r="AF38" i="167"/>
  <c r="AF32" i="167"/>
  <c r="AF31" i="167"/>
  <c r="AF28" i="167"/>
  <c r="AF27" i="167"/>
  <c r="AF24" i="167"/>
  <c r="AF23" i="167"/>
  <c r="AF19" i="167"/>
  <c r="AF18" i="167"/>
  <c r="AF45" i="166"/>
  <c r="AF44" i="166"/>
  <c r="AF39" i="166"/>
  <c r="AF38" i="166"/>
  <c r="AF32" i="166"/>
  <c r="AF31" i="166"/>
  <c r="AF28" i="166"/>
  <c r="AF27" i="166"/>
  <c r="AF24" i="166"/>
  <c r="AF23" i="166"/>
  <c r="AF19" i="166"/>
  <c r="AF18" i="166"/>
  <c r="AF45" i="165"/>
  <c r="AF44" i="165"/>
  <c r="AF39" i="165"/>
  <c r="AF38" i="165"/>
  <c r="AF32" i="165"/>
  <c r="AF31" i="165"/>
  <c r="AF28" i="165"/>
  <c r="AF27" i="165"/>
  <c r="AF24" i="165"/>
  <c r="AF23" i="165"/>
  <c r="AF19" i="165"/>
  <c r="AF18" i="165"/>
  <c r="AF45" i="164"/>
  <c r="AF44" i="164"/>
  <c r="AF39" i="164"/>
  <c r="AF38" i="164"/>
  <c r="AF32" i="164"/>
  <c r="AF31" i="164"/>
  <c r="AF28" i="164"/>
  <c r="AF27" i="164"/>
  <c r="AF24" i="164"/>
  <c r="AF23" i="164"/>
  <c r="AF19" i="164"/>
  <c r="AF18" i="164"/>
  <c r="AF45" i="163"/>
  <c r="AF44" i="163"/>
  <c r="AF39" i="163"/>
  <c r="AF38" i="163"/>
  <c r="AF32" i="163"/>
  <c r="AF31" i="163"/>
  <c r="AF28" i="163"/>
  <c r="AF27" i="163"/>
  <c r="AF24" i="163"/>
  <c r="AF23" i="163"/>
  <c r="AF19" i="163"/>
  <c r="AF18" i="163"/>
  <c r="AF45" i="162"/>
  <c r="AF44" i="162"/>
  <c r="AF39" i="162"/>
  <c r="AF38" i="162"/>
  <c r="AF32" i="162"/>
  <c r="AF31" i="162"/>
  <c r="AF28" i="162"/>
  <c r="AF27" i="162"/>
  <c r="AF24" i="162"/>
  <c r="AF23" i="162"/>
  <c r="AF19" i="162"/>
  <c r="AF18" i="162"/>
  <c r="AF45" i="160"/>
  <c r="AF44" i="160"/>
  <c r="AF39" i="160"/>
  <c r="AF38" i="160"/>
  <c r="AF32" i="160"/>
  <c r="AF31" i="160"/>
  <c r="AF28" i="160"/>
  <c r="AF27" i="160"/>
  <c r="AF24" i="160"/>
  <c r="AF23" i="160"/>
  <c r="AF19" i="160"/>
  <c r="AF18" i="160"/>
  <c r="Q7" i="190" l="1"/>
  <c r="Q7" i="189"/>
  <c r="Q7" i="188"/>
  <c r="Q7" i="187"/>
  <c r="Q7" i="186"/>
  <c r="Q7" i="185"/>
  <c r="Q7" i="184"/>
  <c r="Q7" i="183"/>
  <c r="Q7" i="182"/>
  <c r="Q7" i="181"/>
  <c r="Q7" i="180"/>
  <c r="Q7" i="179"/>
  <c r="Q7" i="178"/>
  <c r="Q7" i="177"/>
  <c r="Q7" i="176"/>
  <c r="Q7" i="175"/>
  <c r="Q7" i="174"/>
  <c r="Q7" i="173"/>
  <c r="Q7" i="172"/>
  <c r="Q7" i="171"/>
  <c r="Q7" i="170"/>
  <c r="Q7" i="169"/>
  <c r="Q7" i="168"/>
  <c r="Q7" i="167"/>
  <c r="Q7" i="166"/>
  <c r="Q7" i="165"/>
  <c r="O8" i="164"/>
  <c r="V7" i="164"/>
  <c r="Q7" i="164"/>
  <c r="Q7" i="163"/>
  <c r="Q7" i="162"/>
  <c r="Q7" i="160"/>
  <c r="O13" i="160"/>
  <c r="O13" i="190"/>
  <c r="AJ28" i="184" l="1"/>
  <c r="O58" i="190"/>
  <c r="AL57" i="190"/>
  <c r="U57" i="190"/>
  <c r="U56" i="190"/>
  <c r="AL55" i="190"/>
  <c r="U55" i="190"/>
  <c r="U54" i="190"/>
  <c r="O53" i="190"/>
  <c r="O52" i="190"/>
  <c r="AJ51" i="190"/>
  <c r="S51" i="190"/>
  <c r="AJ50" i="190"/>
  <c r="S50" i="190"/>
  <c r="AJ49" i="190"/>
  <c r="S49" i="190"/>
  <c r="AJ48" i="190"/>
  <c r="S48" i="190"/>
  <c r="AJ47" i="190"/>
  <c r="S47" i="190"/>
  <c r="AJ46" i="190"/>
  <c r="S46" i="190"/>
  <c r="AJ45" i="190"/>
  <c r="AJ44" i="190"/>
  <c r="AJ43" i="190"/>
  <c r="S42" i="190"/>
  <c r="AJ41" i="190"/>
  <c r="S41" i="190"/>
  <c r="AJ40" i="190"/>
  <c r="S40" i="190"/>
  <c r="AJ39" i="190"/>
  <c r="AJ38" i="190"/>
  <c r="AJ37" i="190"/>
  <c r="S36" i="190"/>
  <c r="AJ35" i="190"/>
  <c r="S35" i="190"/>
  <c r="AJ34" i="190"/>
  <c r="S34" i="190"/>
  <c r="AJ33" i="190"/>
  <c r="S33" i="190"/>
  <c r="AK32" i="190"/>
  <c r="AK31" i="190"/>
  <c r="AK30" i="190"/>
  <c r="T29" i="190"/>
  <c r="AJ28" i="190"/>
  <c r="AJ27" i="190"/>
  <c r="AJ26" i="190"/>
  <c r="S25" i="190"/>
  <c r="AJ24" i="190"/>
  <c r="AJ23" i="190"/>
  <c r="AJ22" i="190"/>
  <c r="S21" i="190"/>
  <c r="AJ20" i="190"/>
  <c r="AJ19" i="190"/>
  <c r="AJ18" i="190"/>
  <c r="S17" i="190"/>
  <c r="O15" i="190"/>
  <c r="AM14" i="190"/>
  <c r="AI10" i="190"/>
  <c r="O9" i="190"/>
  <c r="O8" i="190"/>
  <c r="V7" i="190"/>
  <c r="O6" i="190"/>
  <c r="O5" i="190"/>
  <c r="O4" i="190"/>
  <c r="O58" i="189"/>
  <c r="AL57" i="189"/>
  <c r="U57" i="189"/>
  <c r="U56" i="189"/>
  <c r="AL55" i="189"/>
  <c r="U55" i="189"/>
  <c r="U54" i="189"/>
  <c r="O53" i="189"/>
  <c r="O52" i="189"/>
  <c r="AJ51" i="189"/>
  <c r="S51" i="189"/>
  <c r="AJ50" i="189"/>
  <c r="S50" i="189"/>
  <c r="AJ49" i="189"/>
  <c r="S49" i="189"/>
  <c r="AJ48" i="189"/>
  <c r="S48" i="189"/>
  <c r="AJ47" i="189"/>
  <c r="S47" i="189"/>
  <c r="AJ46" i="189"/>
  <c r="S46" i="189"/>
  <c r="AJ45" i="189"/>
  <c r="AJ44" i="189"/>
  <c r="AJ43" i="189"/>
  <c r="S42" i="189"/>
  <c r="AJ41" i="189"/>
  <c r="S41" i="189"/>
  <c r="AJ40" i="189"/>
  <c r="S40" i="189"/>
  <c r="AJ39" i="189"/>
  <c r="AJ38" i="189"/>
  <c r="AJ37" i="189"/>
  <c r="S36" i="189"/>
  <c r="AJ35" i="189"/>
  <c r="S35" i="189"/>
  <c r="AJ34" i="189"/>
  <c r="S34" i="189"/>
  <c r="AJ33" i="189"/>
  <c r="S33" i="189"/>
  <c r="AK32" i="189"/>
  <c r="AK31" i="189"/>
  <c r="AK30" i="189"/>
  <c r="T29" i="189"/>
  <c r="AJ28" i="189"/>
  <c r="AJ27" i="189"/>
  <c r="AJ26" i="189"/>
  <c r="S25" i="189"/>
  <c r="AJ24" i="189"/>
  <c r="AJ23" i="189"/>
  <c r="AJ22" i="189"/>
  <c r="S21" i="189"/>
  <c r="AJ20" i="189"/>
  <c r="AJ19" i="189"/>
  <c r="AJ18" i="189"/>
  <c r="S17" i="189"/>
  <c r="O15" i="189"/>
  <c r="AM14" i="189"/>
  <c r="O13" i="189"/>
  <c r="AI10" i="189"/>
  <c r="O9" i="189"/>
  <c r="O8" i="189"/>
  <c r="V7" i="189"/>
  <c r="O6" i="189"/>
  <c r="O5" i="189"/>
  <c r="O4" i="189"/>
  <c r="O58" i="188"/>
  <c r="AL57" i="188"/>
  <c r="U57" i="188"/>
  <c r="U56" i="188"/>
  <c r="AL55" i="188"/>
  <c r="U55" i="188"/>
  <c r="U54" i="188"/>
  <c r="O53" i="188"/>
  <c r="O52" i="188"/>
  <c r="AJ51" i="188"/>
  <c r="S51" i="188"/>
  <c r="AJ50" i="188"/>
  <c r="S50" i="188"/>
  <c r="AJ49" i="188"/>
  <c r="S49" i="188"/>
  <c r="AJ48" i="188"/>
  <c r="S48" i="188"/>
  <c r="AJ47" i="188"/>
  <c r="S47" i="188"/>
  <c r="AJ46" i="188"/>
  <c r="S46" i="188"/>
  <c r="AJ45" i="188"/>
  <c r="AJ44" i="188"/>
  <c r="AJ43" i="188"/>
  <c r="S42" i="188"/>
  <c r="AJ41" i="188"/>
  <c r="S41" i="188"/>
  <c r="AJ40" i="188"/>
  <c r="S40" i="188"/>
  <c r="AJ39" i="188"/>
  <c r="AJ38" i="188"/>
  <c r="AJ37" i="188"/>
  <c r="S36" i="188"/>
  <c r="AJ35" i="188"/>
  <c r="S35" i="188"/>
  <c r="AJ34" i="188"/>
  <c r="S34" i="188"/>
  <c r="AJ33" i="188"/>
  <c r="S33" i="188"/>
  <c r="AK32" i="188"/>
  <c r="AK31" i="188"/>
  <c r="AK30" i="188"/>
  <c r="T29" i="188"/>
  <c r="AJ28" i="188"/>
  <c r="AJ27" i="188"/>
  <c r="AJ26" i="188"/>
  <c r="S25" i="188"/>
  <c r="AJ24" i="188"/>
  <c r="AJ23" i="188"/>
  <c r="AJ22" i="188"/>
  <c r="S21" i="188"/>
  <c r="AJ20" i="188"/>
  <c r="AJ19" i="188"/>
  <c r="AJ18" i="188"/>
  <c r="S17" i="188"/>
  <c r="O15" i="188"/>
  <c r="AM14" i="188"/>
  <c r="O13" i="188"/>
  <c r="AI10" i="188"/>
  <c r="O9" i="188"/>
  <c r="O8" i="188"/>
  <c r="V7" i="188"/>
  <c r="O6" i="188"/>
  <c r="O5" i="188"/>
  <c r="O4" i="188"/>
  <c r="O58" i="187"/>
  <c r="AL57" i="187"/>
  <c r="U57" i="187"/>
  <c r="U56" i="187"/>
  <c r="AL55" i="187"/>
  <c r="U55" i="187"/>
  <c r="U54" i="187"/>
  <c r="O53" i="187"/>
  <c r="O52" i="187"/>
  <c r="AJ51" i="187"/>
  <c r="S51" i="187"/>
  <c r="AJ50" i="187"/>
  <c r="S50" i="187"/>
  <c r="AJ49" i="187"/>
  <c r="S49" i="187"/>
  <c r="AJ48" i="187"/>
  <c r="S48" i="187"/>
  <c r="AJ47" i="187"/>
  <c r="S47" i="187"/>
  <c r="AJ46" i="187"/>
  <c r="S46" i="187"/>
  <c r="AJ45" i="187"/>
  <c r="AJ44" i="187"/>
  <c r="AJ43" i="187"/>
  <c r="S42" i="187"/>
  <c r="AJ41" i="187"/>
  <c r="S41" i="187"/>
  <c r="AJ40" i="187"/>
  <c r="S40" i="187"/>
  <c r="AJ39" i="187"/>
  <c r="AJ38" i="187"/>
  <c r="AJ37" i="187"/>
  <c r="S36" i="187"/>
  <c r="AJ35" i="187"/>
  <c r="S35" i="187"/>
  <c r="AJ34" i="187"/>
  <c r="S34" i="187"/>
  <c r="AJ33" i="187"/>
  <c r="S33" i="187"/>
  <c r="AK32" i="187"/>
  <c r="AK31" i="187"/>
  <c r="AK30" i="187"/>
  <c r="T29" i="187"/>
  <c r="AJ28" i="187"/>
  <c r="AJ27" i="187"/>
  <c r="AJ26" i="187"/>
  <c r="S25" i="187"/>
  <c r="AJ24" i="187"/>
  <c r="AJ23" i="187"/>
  <c r="AJ22" i="187"/>
  <c r="S21" i="187"/>
  <c r="AJ20" i="187"/>
  <c r="AJ19" i="187"/>
  <c r="AJ18" i="187"/>
  <c r="S17" i="187"/>
  <c r="O15" i="187"/>
  <c r="AM14" i="187"/>
  <c r="O13" i="187"/>
  <c r="AI10" i="187"/>
  <c r="O9" i="187"/>
  <c r="O8" i="187"/>
  <c r="V7" i="187"/>
  <c r="O6" i="187"/>
  <c r="O5" i="187"/>
  <c r="O4" i="187"/>
  <c r="O58" i="186"/>
  <c r="AL57" i="186"/>
  <c r="U57" i="186"/>
  <c r="U56" i="186"/>
  <c r="AL55" i="186"/>
  <c r="U55" i="186"/>
  <c r="U54" i="186"/>
  <c r="O53" i="186"/>
  <c r="O52" i="186"/>
  <c r="AJ51" i="186"/>
  <c r="S51" i="186"/>
  <c r="AJ50" i="186"/>
  <c r="S50" i="186"/>
  <c r="AJ49" i="186"/>
  <c r="S49" i="186"/>
  <c r="AJ48" i="186"/>
  <c r="S48" i="186"/>
  <c r="AJ47" i="186"/>
  <c r="S47" i="186"/>
  <c r="AJ46" i="186"/>
  <c r="S46" i="186"/>
  <c r="AJ45" i="186"/>
  <c r="AJ44" i="186"/>
  <c r="AJ43" i="186"/>
  <c r="S42" i="186"/>
  <c r="AJ41" i="186"/>
  <c r="S41" i="186"/>
  <c r="AJ40" i="186"/>
  <c r="S40" i="186"/>
  <c r="AJ39" i="186"/>
  <c r="AJ38" i="186"/>
  <c r="AJ37" i="186"/>
  <c r="S36" i="186"/>
  <c r="AJ35" i="186"/>
  <c r="S35" i="186"/>
  <c r="AJ34" i="186"/>
  <c r="S34" i="186"/>
  <c r="AJ33" i="186"/>
  <c r="S33" i="186"/>
  <c r="AK32" i="186"/>
  <c r="AK31" i="186"/>
  <c r="AK30" i="186"/>
  <c r="T29" i="186"/>
  <c r="AJ28" i="186"/>
  <c r="AJ27" i="186"/>
  <c r="AJ26" i="186"/>
  <c r="S25" i="186"/>
  <c r="AJ24" i="186"/>
  <c r="AJ23" i="186"/>
  <c r="AJ22" i="186"/>
  <c r="S21" i="186"/>
  <c r="AJ20" i="186"/>
  <c r="AJ19" i="186"/>
  <c r="AJ18" i="186"/>
  <c r="S17" i="186"/>
  <c r="O15" i="186"/>
  <c r="AM14" i="186"/>
  <c r="O13" i="186"/>
  <c r="AI10" i="186"/>
  <c r="O9" i="186"/>
  <c r="O8" i="186"/>
  <c r="V7" i="186"/>
  <c r="O6" i="186"/>
  <c r="O5" i="186"/>
  <c r="O4" i="186"/>
  <c r="O58" i="185"/>
  <c r="AL57" i="185"/>
  <c r="U57" i="185"/>
  <c r="U56" i="185"/>
  <c r="AL55" i="185"/>
  <c r="U55" i="185"/>
  <c r="U54" i="185"/>
  <c r="O53" i="185"/>
  <c r="O52" i="185"/>
  <c r="AJ51" i="185"/>
  <c r="S51" i="185"/>
  <c r="AJ50" i="185"/>
  <c r="S50" i="185"/>
  <c r="AJ49" i="185"/>
  <c r="S49" i="185"/>
  <c r="AJ48" i="185"/>
  <c r="S48" i="185"/>
  <c r="AJ47" i="185"/>
  <c r="S47" i="185"/>
  <c r="AJ46" i="185"/>
  <c r="S46" i="185"/>
  <c r="AJ45" i="185"/>
  <c r="AJ44" i="185"/>
  <c r="AJ43" i="185"/>
  <c r="S42" i="185"/>
  <c r="AJ41" i="185"/>
  <c r="S41" i="185"/>
  <c r="AJ40" i="185"/>
  <c r="S40" i="185"/>
  <c r="AJ39" i="185"/>
  <c r="AJ38" i="185"/>
  <c r="AJ37" i="185"/>
  <c r="S36" i="185"/>
  <c r="AJ35" i="185"/>
  <c r="S35" i="185"/>
  <c r="AJ34" i="185"/>
  <c r="S34" i="185"/>
  <c r="AJ33" i="185"/>
  <c r="S33" i="185"/>
  <c r="AK32" i="185"/>
  <c r="AK31" i="185"/>
  <c r="AK30" i="185"/>
  <c r="T29" i="185"/>
  <c r="AJ28" i="185"/>
  <c r="AJ27" i="185"/>
  <c r="AJ26" i="185"/>
  <c r="S25" i="185"/>
  <c r="AJ24" i="185"/>
  <c r="AJ23" i="185"/>
  <c r="AJ22" i="185"/>
  <c r="S21" i="185"/>
  <c r="AJ20" i="185"/>
  <c r="AJ19" i="185"/>
  <c r="AJ18" i="185"/>
  <c r="S17" i="185"/>
  <c r="O15" i="185"/>
  <c r="AM14" i="185"/>
  <c r="O13" i="185"/>
  <c r="AI10" i="185"/>
  <c r="O9" i="185"/>
  <c r="O8" i="185"/>
  <c r="V7" i="185"/>
  <c r="O6" i="185"/>
  <c r="O5" i="185"/>
  <c r="O4" i="185"/>
  <c r="O58" i="184"/>
  <c r="AL57" i="184"/>
  <c r="U57" i="184"/>
  <c r="U56" i="184"/>
  <c r="AL55" i="184"/>
  <c r="U55" i="184"/>
  <c r="U54" i="184"/>
  <c r="O53" i="184"/>
  <c r="O52" i="184"/>
  <c r="AJ51" i="184"/>
  <c r="S51" i="184"/>
  <c r="AJ50" i="184"/>
  <c r="S50" i="184"/>
  <c r="AJ49" i="184"/>
  <c r="S49" i="184"/>
  <c r="AJ48" i="184"/>
  <c r="S48" i="184"/>
  <c r="AJ47" i="184"/>
  <c r="S47" i="184"/>
  <c r="AJ46" i="184"/>
  <c r="S46" i="184"/>
  <c r="AJ45" i="184"/>
  <c r="AJ44" i="184"/>
  <c r="AJ43" i="184"/>
  <c r="S42" i="184"/>
  <c r="AJ41" i="184"/>
  <c r="S41" i="184"/>
  <c r="AJ40" i="184"/>
  <c r="S40" i="184"/>
  <c r="AJ39" i="184"/>
  <c r="AJ38" i="184"/>
  <c r="AJ37" i="184"/>
  <c r="S36" i="184"/>
  <c r="AJ35" i="184"/>
  <c r="S35" i="184"/>
  <c r="AJ34" i="184"/>
  <c r="S34" i="184"/>
  <c r="AJ33" i="184"/>
  <c r="S33" i="184"/>
  <c r="AK32" i="184"/>
  <c r="AK31" i="184"/>
  <c r="AK30" i="184"/>
  <c r="T29" i="184"/>
  <c r="AJ27" i="184"/>
  <c r="AJ26" i="184"/>
  <c r="S25" i="184"/>
  <c r="AJ24" i="184"/>
  <c r="AJ23" i="184"/>
  <c r="AJ22" i="184"/>
  <c r="S21" i="184"/>
  <c r="AJ20" i="184"/>
  <c r="AJ19" i="184"/>
  <c r="AJ18" i="184"/>
  <c r="S17" i="184"/>
  <c r="O15" i="184"/>
  <c r="AM14" i="184"/>
  <c r="O13" i="184"/>
  <c r="AI10" i="184"/>
  <c r="O9" i="184"/>
  <c r="O8" i="184"/>
  <c r="V7" i="184"/>
  <c r="O6" i="184"/>
  <c r="O5" i="184"/>
  <c r="O4" i="184"/>
  <c r="O58" i="183"/>
  <c r="AL57" i="183"/>
  <c r="U57" i="183"/>
  <c r="U56" i="183"/>
  <c r="AL55" i="183"/>
  <c r="U55" i="183"/>
  <c r="U54" i="183"/>
  <c r="O53" i="183"/>
  <c r="O52" i="183"/>
  <c r="AJ51" i="183"/>
  <c r="S51" i="183"/>
  <c r="AJ50" i="183"/>
  <c r="S50" i="183"/>
  <c r="AJ49" i="183"/>
  <c r="S49" i="183"/>
  <c r="AJ48" i="183"/>
  <c r="S48" i="183"/>
  <c r="AJ47" i="183"/>
  <c r="S47" i="183"/>
  <c r="AJ46" i="183"/>
  <c r="S46" i="183"/>
  <c r="AJ45" i="183"/>
  <c r="AJ44" i="183"/>
  <c r="AJ43" i="183"/>
  <c r="S42" i="183"/>
  <c r="AJ41" i="183"/>
  <c r="S41" i="183"/>
  <c r="AJ40" i="183"/>
  <c r="S40" i="183"/>
  <c r="AJ39" i="183"/>
  <c r="AJ38" i="183"/>
  <c r="AJ37" i="183"/>
  <c r="S36" i="183"/>
  <c r="AJ35" i="183"/>
  <c r="S35" i="183"/>
  <c r="AJ34" i="183"/>
  <c r="S34" i="183"/>
  <c r="AJ33" i="183"/>
  <c r="S33" i="183"/>
  <c r="AK32" i="183"/>
  <c r="AK31" i="183"/>
  <c r="AK30" i="183"/>
  <c r="T29" i="183"/>
  <c r="AJ28" i="183"/>
  <c r="AJ27" i="183"/>
  <c r="AJ26" i="183"/>
  <c r="S25" i="183"/>
  <c r="AJ24" i="183"/>
  <c r="AJ23" i="183"/>
  <c r="AJ22" i="183"/>
  <c r="S21" i="183"/>
  <c r="AJ20" i="183"/>
  <c r="AJ19" i="183"/>
  <c r="AJ18" i="183"/>
  <c r="S17" i="183"/>
  <c r="O15" i="183"/>
  <c r="AM14" i="183"/>
  <c r="O13" i="183"/>
  <c r="AI10" i="183"/>
  <c r="O9" i="183"/>
  <c r="O8" i="183"/>
  <c r="V7" i="183"/>
  <c r="O6" i="183"/>
  <c r="O5" i="183"/>
  <c r="O4" i="183"/>
  <c r="O58" i="182"/>
  <c r="AL57" i="182"/>
  <c r="U57" i="182"/>
  <c r="U56" i="182"/>
  <c r="AL55" i="182"/>
  <c r="U55" i="182"/>
  <c r="U54" i="182"/>
  <c r="O53" i="182"/>
  <c r="O52" i="182"/>
  <c r="AJ51" i="182"/>
  <c r="S51" i="182"/>
  <c r="AJ50" i="182"/>
  <c r="S50" i="182"/>
  <c r="AJ49" i="182"/>
  <c r="S49" i="182"/>
  <c r="AJ48" i="182"/>
  <c r="S48" i="182"/>
  <c r="AJ47" i="182"/>
  <c r="S47" i="182"/>
  <c r="AJ46" i="182"/>
  <c r="S46" i="182"/>
  <c r="AJ45" i="182"/>
  <c r="AJ44" i="182"/>
  <c r="AJ43" i="182"/>
  <c r="S42" i="182"/>
  <c r="AJ41" i="182"/>
  <c r="S41" i="182"/>
  <c r="AJ40" i="182"/>
  <c r="S40" i="182"/>
  <c r="AJ39" i="182"/>
  <c r="AJ38" i="182"/>
  <c r="AJ37" i="182"/>
  <c r="S36" i="182"/>
  <c r="AJ35" i="182"/>
  <c r="S35" i="182"/>
  <c r="AJ34" i="182"/>
  <c r="S34" i="182"/>
  <c r="AJ33" i="182"/>
  <c r="S33" i="182"/>
  <c r="AK32" i="182"/>
  <c r="AK31" i="182"/>
  <c r="AK30" i="182"/>
  <c r="T29" i="182"/>
  <c r="AJ28" i="182"/>
  <c r="AJ27" i="182"/>
  <c r="AJ26" i="182"/>
  <c r="S25" i="182"/>
  <c r="AJ24" i="182"/>
  <c r="AJ23" i="182"/>
  <c r="AJ22" i="182"/>
  <c r="S21" i="182"/>
  <c r="AJ20" i="182"/>
  <c r="AJ19" i="182"/>
  <c r="AJ18" i="182"/>
  <c r="S17" i="182"/>
  <c r="O15" i="182"/>
  <c r="AM14" i="182"/>
  <c r="O13" i="182"/>
  <c r="AI10" i="182"/>
  <c r="O9" i="182"/>
  <c r="O8" i="182"/>
  <c r="V7" i="182"/>
  <c r="O6" i="182"/>
  <c r="O5" i="182"/>
  <c r="O4" i="182"/>
  <c r="O58" i="181"/>
  <c r="AL57" i="181"/>
  <c r="U57" i="181"/>
  <c r="U56" i="181"/>
  <c r="AL55" i="181"/>
  <c r="U55" i="181"/>
  <c r="U54" i="181"/>
  <c r="O53" i="181"/>
  <c r="O52" i="181"/>
  <c r="AJ51" i="181"/>
  <c r="S51" i="181"/>
  <c r="AJ50" i="181"/>
  <c r="S50" i="181"/>
  <c r="AJ49" i="181"/>
  <c r="S49" i="181"/>
  <c r="AJ48" i="181"/>
  <c r="S48" i="181"/>
  <c r="AJ47" i="181"/>
  <c r="S47" i="181"/>
  <c r="AJ46" i="181"/>
  <c r="S46" i="181"/>
  <c r="AJ45" i="181"/>
  <c r="AJ44" i="181"/>
  <c r="AJ43" i="181"/>
  <c r="S42" i="181"/>
  <c r="AJ41" i="181"/>
  <c r="S41" i="181"/>
  <c r="AJ40" i="181"/>
  <c r="S40" i="181"/>
  <c r="AJ39" i="181"/>
  <c r="AJ38" i="181"/>
  <c r="AJ37" i="181"/>
  <c r="S36" i="181"/>
  <c r="AJ35" i="181"/>
  <c r="S35" i="181"/>
  <c r="AJ34" i="181"/>
  <c r="S34" i="181"/>
  <c r="AJ33" i="181"/>
  <c r="S33" i="181"/>
  <c r="AK32" i="181"/>
  <c r="AK31" i="181"/>
  <c r="AK30" i="181"/>
  <c r="T29" i="181"/>
  <c r="AJ28" i="181"/>
  <c r="AJ27" i="181"/>
  <c r="AJ26" i="181"/>
  <c r="S25" i="181"/>
  <c r="AJ24" i="181"/>
  <c r="AJ23" i="181"/>
  <c r="AJ22" i="181"/>
  <c r="S21" i="181"/>
  <c r="AJ20" i="181"/>
  <c r="AJ19" i="181"/>
  <c r="AJ18" i="181"/>
  <c r="S17" i="181"/>
  <c r="O15" i="181"/>
  <c r="AM14" i="181"/>
  <c r="O13" i="181"/>
  <c r="AI10" i="181"/>
  <c r="O9" i="181"/>
  <c r="O8" i="181"/>
  <c r="V7" i="181"/>
  <c r="O6" i="181"/>
  <c r="O5" i="181"/>
  <c r="O4" i="181"/>
  <c r="O58" i="180"/>
  <c r="AL57" i="180"/>
  <c r="U57" i="180"/>
  <c r="U56" i="180"/>
  <c r="AL55" i="180"/>
  <c r="U55" i="180"/>
  <c r="U54" i="180"/>
  <c r="O53" i="180"/>
  <c r="O52" i="180"/>
  <c r="AJ51" i="180"/>
  <c r="S51" i="180"/>
  <c r="AJ50" i="180"/>
  <c r="S50" i="180"/>
  <c r="AJ49" i="180"/>
  <c r="S49" i="180"/>
  <c r="AJ48" i="180"/>
  <c r="S48" i="180"/>
  <c r="AJ47" i="180"/>
  <c r="S47" i="180"/>
  <c r="AJ46" i="180"/>
  <c r="S46" i="180"/>
  <c r="AJ45" i="180"/>
  <c r="AJ44" i="180"/>
  <c r="AJ43" i="180"/>
  <c r="S42" i="180"/>
  <c r="AJ41" i="180"/>
  <c r="S41" i="180"/>
  <c r="AJ40" i="180"/>
  <c r="S40" i="180"/>
  <c r="AJ39" i="180"/>
  <c r="AJ38" i="180"/>
  <c r="AJ37" i="180"/>
  <c r="S36" i="180"/>
  <c r="AJ35" i="180"/>
  <c r="S35" i="180"/>
  <c r="AJ34" i="180"/>
  <c r="S34" i="180"/>
  <c r="AJ33" i="180"/>
  <c r="S33" i="180"/>
  <c r="AK32" i="180"/>
  <c r="AK31" i="180"/>
  <c r="AK30" i="180"/>
  <c r="T29" i="180"/>
  <c r="AJ28" i="180"/>
  <c r="AJ27" i="180"/>
  <c r="AJ26" i="180"/>
  <c r="S25" i="180"/>
  <c r="AJ24" i="180"/>
  <c r="AJ23" i="180"/>
  <c r="AJ22" i="180"/>
  <c r="S21" i="180"/>
  <c r="AJ20" i="180"/>
  <c r="AJ19" i="180"/>
  <c r="AJ18" i="180"/>
  <c r="S17" i="180"/>
  <c r="O15" i="180"/>
  <c r="AM14" i="180"/>
  <c r="O13" i="180"/>
  <c r="AI10" i="180"/>
  <c r="O9" i="180"/>
  <c r="O8" i="180"/>
  <c r="V7" i="180"/>
  <c r="O6" i="180"/>
  <c r="O5" i="180"/>
  <c r="O4" i="180"/>
  <c r="O58" i="179"/>
  <c r="AL57" i="179"/>
  <c r="U57" i="179"/>
  <c r="U56" i="179"/>
  <c r="AL55" i="179"/>
  <c r="U55" i="179"/>
  <c r="U54" i="179"/>
  <c r="O53" i="179"/>
  <c r="O52" i="179"/>
  <c r="AJ51" i="179"/>
  <c r="S51" i="179"/>
  <c r="AJ50" i="179"/>
  <c r="S50" i="179"/>
  <c r="AJ49" i="179"/>
  <c r="S49" i="179"/>
  <c r="AJ48" i="179"/>
  <c r="S48" i="179"/>
  <c r="AJ47" i="179"/>
  <c r="S47" i="179"/>
  <c r="AJ46" i="179"/>
  <c r="S46" i="179"/>
  <c r="AJ45" i="179"/>
  <c r="AJ44" i="179"/>
  <c r="AJ43" i="179"/>
  <c r="S42" i="179"/>
  <c r="AJ41" i="179"/>
  <c r="S41" i="179"/>
  <c r="AJ40" i="179"/>
  <c r="S40" i="179"/>
  <c r="AJ39" i="179"/>
  <c r="AJ38" i="179"/>
  <c r="AJ37" i="179"/>
  <c r="S36" i="179"/>
  <c r="AJ35" i="179"/>
  <c r="S35" i="179"/>
  <c r="AJ34" i="179"/>
  <c r="S34" i="179"/>
  <c r="AJ33" i="179"/>
  <c r="S33" i="179"/>
  <c r="AK32" i="179"/>
  <c r="AK31" i="179"/>
  <c r="AK30" i="179"/>
  <c r="T29" i="179"/>
  <c r="AJ28" i="179"/>
  <c r="AJ27" i="179"/>
  <c r="AJ26" i="179"/>
  <c r="S25" i="179"/>
  <c r="AJ24" i="179"/>
  <c r="AJ23" i="179"/>
  <c r="AJ22" i="179"/>
  <c r="S21" i="179"/>
  <c r="AJ20" i="179"/>
  <c r="AJ19" i="179"/>
  <c r="AJ18" i="179"/>
  <c r="S17" i="179"/>
  <c r="O15" i="179"/>
  <c r="AM14" i="179"/>
  <c r="O13" i="179"/>
  <c r="AI10" i="179"/>
  <c r="O9" i="179"/>
  <c r="O8" i="179"/>
  <c r="V7" i="179"/>
  <c r="O6" i="179"/>
  <c r="O5" i="179"/>
  <c r="O4" i="179"/>
  <c r="O58" i="178"/>
  <c r="AL57" i="178"/>
  <c r="U57" i="178"/>
  <c r="U56" i="178"/>
  <c r="AL55" i="178"/>
  <c r="U55" i="178"/>
  <c r="U54" i="178"/>
  <c r="O53" i="178"/>
  <c r="O52" i="178"/>
  <c r="AJ51" i="178"/>
  <c r="S51" i="178"/>
  <c r="AJ50" i="178"/>
  <c r="S50" i="178"/>
  <c r="AJ49" i="178"/>
  <c r="S49" i="178"/>
  <c r="AJ48" i="178"/>
  <c r="S48" i="178"/>
  <c r="AJ47" i="178"/>
  <c r="S47" i="178"/>
  <c r="AJ46" i="178"/>
  <c r="S46" i="178"/>
  <c r="AJ45" i="178"/>
  <c r="AJ44" i="178"/>
  <c r="AJ43" i="178"/>
  <c r="S42" i="178"/>
  <c r="AJ41" i="178"/>
  <c r="S41" i="178"/>
  <c r="AJ40" i="178"/>
  <c r="S40" i="178"/>
  <c r="AJ39" i="178"/>
  <c r="AJ38" i="178"/>
  <c r="AJ37" i="178"/>
  <c r="S36" i="178"/>
  <c r="AJ35" i="178"/>
  <c r="S35" i="178"/>
  <c r="AJ34" i="178"/>
  <c r="S34" i="178"/>
  <c r="AJ33" i="178"/>
  <c r="S33" i="178"/>
  <c r="AK32" i="178"/>
  <c r="AK31" i="178"/>
  <c r="AK30" i="178"/>
  <c r="T29" i="178"/>
  <c r="AJ28" i="178"/>
  <c r="AJ27" i="178"/>
  <c r="AJ26" i="178"/>
  <c r="S25" i="178"/>
  <c r="AJ24" i="178"/>
  <c r="AJ23" i="178"/>
  <c r="AJ22" i="178"/>
  <c r="S21" i="178"/>
  <c r="AJ20" i="178"/>
  <c r="AJ19" i="178"/>
  <c r="AJ18" i="178"/>
  <c r="S17" i="178"/>
  <c r="O15" i="178"/>
  <c r="AM14" i="178"/>
  <c r="O13" i="178"/>
  <c r="AI10" i="178"/>
  <c r="O9" i="178"/>
  <c r="O8" i="178"/>
  <c r="V7" i="178"/>
  <c r="O6" i="178"/>
  <c r="O5" i="178"/>
  <c r="O4" i="178"/>
  <c r="O58" i="177"/>
  <c r="AL57" i="177"/>
  <c r="U57" i="177"/>
  <c r="U56" i="177"/>
  <c r="AL55" i="177"/>
  <c r="U55" i="177"/>
  <c r="U54" i="177"/>
  <c r="O53" i="177"/>
  <c r="O52" i="177"/>
  <c r="AJ51" i="177"/>
  <c r="S51" i="177"/>
  <c r="AJ50" i="177"/>
  <c r="S50" i="177"/>
  <c r="AJ49" i="177"/>
  <c r="S49" i="177"/>
  <c r="AJ48" i="177"/>
  <c r="S48" i="177"/>
  <c r="AJ47" i="177"/>
  <c r="S47" i="177"/>
  <c r="AJ46" i="177"/>
  <c r="S46" i="177"/>
  <c r="AJ45" i="177"/>
  <c r="AJ44" i="177"/>
  <c r="AJ43" i="177"/>
  <c r="S42" i="177"/>
  <c r="AJ41" i="177"/>
  <c r="S41" i="177"/>
  <c r="AJ40" i="177"/>
  <c r="S40" i="177"/>
  <c r="AJ39" i="177"/>
  <c r="AJ38" i="177"/>
  <c r="AJ37" i="177"/>
  <c r="S36" i="177"/>
  <c r="AJ35" i="177"/>
  <c r="S35" i="177"/>
  <c r="AJ34" i="177"/>
  <c r="S34" i="177"/>
  <c r="AJ33" i="177"/>
  <c r="S33" i="177"/>
  <c r="AK32" i="177"/>
  <c r="AK31" i="177"/>
  <c r="AK30" i="177"/>
  <c r="T29" i="177"/>
  <c r="AJ28" i="177"/>
  <c r="AJ27" i="177"/>
  <c r="AJ26" i="177"/>
  <c r="S25" i="177"/>
  <c r="AJ24" i="177"/>
  <c r="AJ23" i="177"/>
  <c r="AJ22" i="177"/>
  <c r="S21" i="177"/>
  <c r="AJ20" i="177"/>
  <c r="AJ19" i="177"/>
  <c r="AJ18" i="177"/>
  <c r="S17" i="177"/>
  <c r="O15" i="177"/>
  <c r="AM14" i="177"/>
  <c r="O13" i="177"/>
  <c r="AI10" i="177"/>
  <c r="O9" i="177"/>
  <c r="O8" i="177"/>
  <c r="V7" i="177"/>
  <c r="O6" i="177"/>
  <c r="O5" i="177"/>
  <c r="O4" i="177"/>
  <c r="O58" i="176"/>
  <c r="AL57" i="176"/>
  <c r="U57" i="176"/>
  <c r="U56" i="176"/>
  <c r="AL55" i="176"/>
  <c r="U55" i="176"/>
  <c r="U54" i="176"/>
  <c r="O53" i="176"/>
  <c r="O52" i="176"/>
  <c r="AJ51" i="176"/>
  <c r="S51" i="176"/>
  <c r="AJ50" i="176"/>
  <c r="S50" i="176"/>
  <c r="AJ49" i="176"/>
  <c r="S49" i="176"/>
  <c r="AJ48" i="176"/>
  <c r="S48" i="176"/>
  <c r="AJ47" i="176"/>
  <c r="S47" i="176"/>
  <c r="AJ46" i="176"/>
  <c r="S46" i="176"/>
  <c r="AJ45" i="176"/>
  <c r="AJ44" i="176"/>
  <c r="AJ43" i="176"/>
  <c r="S42" i="176"/>
  <c r="AJ41" i="176"/>
  <c r="S41" i="176"/>
  <c r="AJ40" i="176"/>
  <c r="S40" i="176"/>
  <c r="AJ39" i="176"/>
  <c r="AJ38" i="176"/>
  <c r="AJ37" i="176"/>
  <c r="S36" i="176"/>
  <c r="AJ35" i="176"/>
  <c r="S35" i="176"/>
  <c r="AJ34" i="176"/>
  <c r="S34" i="176"/>
  <c r="AJ33" i="176"/>
  <c r="S33" i="176"/>
  <c r="AK32" i="176"/>
  <c r="AK31" i="176"/>
  <c r="AK30" i="176"/>
  <c r="T29" i="176"/>
  <c r="AJ28" i="176"/>
  <c r="AJ27" i="176"/>
  <c r="AJ26" i="176"/>
  <c r="S25" i="176"/>
  <c r="AJ24" i="176"/>
  <c r="AJ23" i="176"/>
  <c r="AJ22" i="176"/>
  <c r="S21" i="176"/>
  <c r="AJ20" i="176"/>
  <c r="AJ19" i="176"/>
  <c r="AJ18" i="176"/>
  <c r="S17" i="176"/>
  <c r="O15" i="176"/>
  <c r="AM14" i="176"/>
  <c r="O13" i="176"/>
  <c r="AI10" i="176"/>
  <c r="O9" i="176"/>
  <c r="O8" i="176"/>
  <c r="V7" i="176"/>
  <c r="O6" i="176"/>
  <c r="O5" i="176"/>
  <c r="O4" i="176"/>
  <c r="O58" i="175"/>
  <c r="AL57" i="175"/>
  <c r="U57" i="175"/>
  <c r="U56" i="175"/>
  <c r="AL55" i="175"/>
  <c r="U55" i="175"/>
  <c r="U54" i="175"/>
  <c r="O53" i="175"/>
  <c r="O52" i="175"/>
  <c r="AJ51" i="175"/>
  <c r="S51" i="175"/>
  <c r="AJ50" i="175"/>
  <c r="S50" i="175"/>
  <c r="AJ49" i="175"/>
  <c r="S49" i="175"/>
  <c r="AJ48" i="175"/>
  <c r="S48" i="175"/>
  <c r="AJ47" i="175"/>
  <c r="S47" i="175"/>
  <c r="AJ46" i="175"/>
  <c r="S46" i="175"/>
  <c r="AJ45" i="175"/>
  <c r="AJ44" i="175"/>
  <c r="AJ43" i="175"/>
  <c r="S42" i="175"/>
  <c r="AJ41" i="175"/>
  <c r="S41" i="175"/>
  <c r="AJ40" i="175"/>
  <c r="S40" i="175"/>
  <c r="AJ39" i="175"/>
  <c r="AJ38" i="175"/>
  <c r="AJ37" i="175"/>
  <c r="S36" i="175"/>
  <c r="AJ35" i="175"/>
  <c r="S35" i="175"/>
  <c r="AJ34" i="175"/>
  <c r="S34" i="175"/>
  <c r="AJ33" i="175"/>
  <c r="S33" i="175"/>
  <c r="AK32" i="175"/>
  <c r="AK31" i="175"/>
  <c r="AK30" i="175"/>
  <c r="T29" i="175"/>
  <c r="AJ28" i="175"/>
  <c r="AJ27" i="175"/>
  <c r="AJ26" i="175"/>
  <c r="S25" i="175"/>
  <c r="AJ24" i="175"/>
  <c r="AJ23" i="175"/>
  <c r="AJ22" i="175"/>
  <c r="S21" i="175"/>
  <c r="AJ20" i="175"/>
  <c r="AJ19" i="175"/>
  <c r="AJ18" i="175"/>
  <c r="S17" i="175"/>
  <c r="O15" i="175"/>
  <c r="AM14" i="175"/>
  <c r="O13" i="175"/>
  <c r="AI10" i="175"/>
  <c r="O9" i="175"/>
  <c r="O8" i="175"/>
  <c r="V7" i="175"/>
  <c r="O6" i="175"/>
  <c r="O5" i="175"/>
  <c r="O4" i="175"/>
  <c r="O58" i="174"/>
  <c r="AL57" i="174"/>
  <c r="U57" i="174"/>
  <c r="U56" i="174"/>
  <c r="AL55" i="174"/>
  <c r="U55" i="174"/>
  <c r="U54" i="174"/>
  <c r="O53" i="174"/>
  <c r="O52" i="174"/>
  <c r="AJ51" i="174"/>
  <c r="S51" i="174"/>
  <c r="AJ50" i="174"/>
  <c r="S50" i="174"/>
  <c r="AJ49" i="174"/>
  <c r="S49" i="174"/>
  <c r="AJ48" i="174"/>
  <c r="S48" i="174"/>
  <c r="AJ47" i="174"/>
  <c r="S47" i="174"/>
  <c r="AJ46" i="174"/>
  <c r="S46" i="174"/>
  <c r="AJ45" i="174"/>
  <c r="AJ44" i="174"/>
  <c r="AJ43" i="174"/>
  <c r="S42" i="174"/>
  <c r="AJ41" i="174"/>
  <c r="S41" i="174"/>
  <c r="AJ40" i="174"/>
  <c r="S40" i="174"/>
  <c r="AJ39" i="174"/>
  <c r="AJ38" i="174"/>
  <c r="AJ37" i="174"/>
  <c r="S36" i="174"/>
  <c r="AJ35" i="174"/>
  <c r="S35" i="174"/>
  <c r="AJ34" i="174"/>
  <c r="S34" i="174"/>
  <c r="AJ33" i="174"/>
  <c r="S33" i="174"/>
  <c r="AK32" i="174"/>
  <c r="AK31" i="174"/>
  <c r="AK30" i="174"/>
  <c r="T29" i="174"/>
  <c r="AJ28" i="174"/>
  <c r="AJ27" i="174"/>
  <c r="AJ26" i="174"/>
  <c r="S25" i="174"/>
  <c r="AJ24" i="174"/>
  <c r="AJ23" i="174"/>
  <c r="AJ22" i="174"/>
  <c r="S21" i="174"/>
  <c r="AJ20" i="174"/>
  <c r="AJ19" i="174"/>
  <c r="AJ18" i="174"/>
  <c r="S17" i="174"/>
  <c r="O15" i="174"/>
  <c r="AM14" i="174"/>
  <c r="O13" i="174"/>
  <c r="AI10" i="174"/>
  <c r="O9" i="174"/>
  <c r="O8" i="174"/>
  <c r="V7" i="174"/>
  <c r="O6" i="174"/>
  <c r="O5" i="174"/>
  <c r="O4" i="174"/>
  <c r="O58" i="173"/>
  <c r="AL57" i="173"/>
  <c r="U57" i="173"/>
  <c r="U56" i="173"/>
  <c r="AL55" i="173"/>
  <c r="U55" i="173"/>
  <c r="U54" i="173"/>
  <c r="O53" i="173"/>
  <c r="O52" i="173"/>
  <c r="AJ51" i="173"/>
  <c r="S51" i="173"/>
  <c r="AJ50" i="173"/>
  <c r="S50" i="173"/>
  <c r="AJ49" i="173"/>
  <c r="S49" i="173"/>
  <c r="AJ48" i="173"/>
  <c r="S48" i="173"/>
  <c r="AJ47" i="173"/>
  <c r="S47" i="173"/>
  <c r="AJ46" i="173"/>
  <c r="S46" i="173"/>
  <c r="AJ45" i="173"/>
  <c r="AJ44" i="173"/>
  <c r="AJ43" i="173"/>
  <c r="S42" i="173"/>
  <c r="AJ41" i="173"/>
  <c r="S41" i="173"/>
  <c r="AJ40" i="173"/>
  <c r="S40" i="173"/>
  <c r="AJ39" i="173"/>
  <c r="AJ38" i="173"/>
  <c r="AJ37" i="173"/>
  <c r="S36" i="173"/>
  <c r="AJ35" i="173"/>
  <c r="S35" i="173"/>
  <c r="AJ34" i="173"/>
  <c r="S34" i="173"/>
  <c r="AJ33" i="173"/>
  <c r="S33" i="173"/>
  <c r="AK32" i="173"/>
  <c r="AK31" i="173"/>
  <c r="AK30" i="173"/>
  <c r="T29" i="173"/>
  <c r="AJ28" i="173"/>
  <c r="AJ27" i="173"/>
  <c r="AJ26" i="173"/>
  <c r="S25" i="173"/>
  <c r="AJ24" i="173"/>
  <c r="AJ23" i="173"/>
  <c r="AJ22" i="173"/>
  <c r="S21" i="173"/>
  <c r="AJ20" i="173"/>
  <c r="AJ19" i="173"/>
  <c r="AJ18" i="173"/>
  <c r="S17" i="173"/>
  <c r="O15" i="173"/>
  <c r="AM14" i="173"/>
  <c r="O13" i="173"/>
  <c r="AI10" i="173"/>
  <c r="O9" i="173"/>
  <c r="O8" i="173"/>
  <c r="V7" i="173"/>
  <c r="O6" i="173"/>
  <c r="O5" i="173"/>
  <c r="O4" i="173"/>
  <c r="O58" i="172"/>
  <c r="AL57" i="172"/>
  <c r="U57" i="172"/>
  <c r="U56" i="172"/>
  <c r="AL55" i="172"/>
  <c r="U55" i="172"/>
  <c r="U54" i="172"/>
  <c r="O53" i="172"/>
  <c r="O52" i="172"/>
  <c r="AJ51" i="172"/>
  <c r="S51" i="172"/>
  <c r="AJ50" i="172"/>
  <c r="S50" i="172"/>
  <c r="AJ49" i="172"/>
  <c r="S49" i="172"/>
  <c r="AJ48" i="172"/>
  <c r="S48" i="172"/>
  <c r="AJ47" i="172"/>
  <c r="S47" i="172"/>
  <c r="AJ46" i="172"/>
  <c r="S46" i="172"/>
  <c r="AJ45" i="172"/>
  <c r="AJ44" i="172"/>
  <c r="AJ43" i="172"/>
  <c r="S42" i="172"/>
  <c r="AJ41" i="172"/>
  <c r="S41" i="172"/>
  <c r="AJ40" i="172"/>
  <c r="S40" i="172"/>
  <c r="AJ39" i="172"/>
  <c r="AJ38" i="172"/>
  <c r="AJ37" i="172"/>
  <c r="S36" i="172"/>
  <c r="AJ35" i="172"/>
  <c r="S35" i="172"/>
  <c r="AJ34" i="172"/>
  <c r="S34" i="172"/>
  <c r="AJ33" i="172"/>
  <c r="S33" i="172"/>
  <c r="AK32" i="172"/>
  <c r="AK31" i="172"/>
  <c r="AK30" i="172"/>
  <c r="T29" i="172"/>
  <c r="AJ28" i="172"/>
  <c r="AJ27" i="172"/>
  <c r="AJ26" i="172"/>
  <c r="S25" i="172"/>
  <c r="AJ24" i="172"/>
  <c r="AJ23" i="172"/>
  <c r="AJ22" i="172"/>
  <c r="S21" i="172"/>
  <c r="AJ20" i="172"/>
  <c r="AJ19" i="172"/>
  <c r="AJ18" i="172"/>
  <c r="S17" i="172"/>
  <c r="O15" i="172"/>
  <c r="AM14" i="172"/>
  <c r="O13" i="172"/>
  <c r="AI10" i="172"/>
  <c r="O9" i="172"/>
  <c r="O8" i="172"/>
  <c r="V7" i="172"/>
  <c r="O6" i="172"/>
  <c r="O5" i="172"/>
  <c r="O4" i="172"/>
  <c r="O58" i="171"/>
  <c r="AL57" i="171"/>
  <c r="U57" i="171"/>
  <c r="U56" i="171"/>
  <c r="AL55" i="171"/>
  <c r="U55" i="171"/>
  <c r="U54" i="171"/>
  <c r="O53" i="171"/>
  <c r="O52" i="171"/>
  <c r="AJ51" i="171"/>
  <c r="S51" i="171"/>
  <c r="AJ50" i="171"/>
  <c r="S50" i="171"/>
  <c r="AJ49" i="171"/>
  <c r="S49" i="171"/>
  <c r="AJ48" i="171"/>
  <c r="S48" i="171"/>
  <c r="AJ47" i="171"/>
  <c r="S47" i="171"/>
  <c r="AJ46" i="171"/>
  <c r="S46" i="171"/>
  <c r="AJ45" i="171"/>
  <c r="AJ44" i="171"/>
  <c r="AJ43" i="171"/>
  <c r="S42" i="171"/>
  <c r="AJ41" i="171"/>
  <c r="S41" i="171"/>
  <c r="AJ40" i="171"/>
  <c r="S40" i="171"/>
  <c r="AJ39" i="171"/>
  <c r="AJ38" i="171"/>
  <c r="AJ37" i="171"/>
  <c r="S36" i="171"/>
  <c r="AJ35" i="171"/>
  <c r="S35" i="171"/>
  <c r="AJ34" i="171"/>
  <c r="S34" i="171"/>
  <c r="AJ33" i="171"/>
  <c r="S33" i="171"/>
  <c r="AK32" i="171"/>
  <c r="AK31" i="171"/>
  <c r="AK30" i="171"/>
  <c r="T29" i="171"/>
  <c r="AJ28" i="171"/>
  <c r="AJ27" i="171"/>
  <c r="AJ26" i="171"/>
  <c r="S25" i="171"/>
  <c r="AJ24" i="171"/>
  <c r="AJ23" i="171"/>
  <c r="AJ22" i="171"/>
  <c r="S21" i="171"/>
  <c r="AJ20" i="171"/>
  <c r="AJ19" i="171"/>
  <c r="AJ18" i="171"/>
  <c r="S17" i="171"/>
  <c r="O15" i="171"/>
  <c r="AM14" i="171"/>
  <c r="O13" i="171"/>
  <c r="AI10" i="171"/>
  <c r="O9" i="171"/>
  <c r="O8" i="171"/>
  <c r="V7" i="171"/>
  <c r="O6" i="171"/>
  <c r="O5" i="171"/>
  <c r="O4" i="171"/>
  <c r="O58" i="170"/>
  <c r="AL57" i="170"/>
  <c r="U57" i="170"/>
  <c r="U56" i="170"/>
  <c r="AL55" i="170"/>
  <c r="U55" i="170"/>
  <c r="U54" i="170"/>
  <c r="O53" i="170"/>
  <c r="O52" i="170"/>
  <c r="AJ51" i="170"/>
  <c r="S51" i="170"/>
  <c r="AJ50" i="170"/>
  <c r="S50" i="170"/>
  <c r="AJ49" i="170"/>
  <c r="S49" i="170"/>
  <c r="AJ48" i="170"/>
  <c r="S48" i="170"/>
  <c r="AJ47" i="170"/>
  <c r="S47" i="170"/>
  <c r="AJ46" i="170"/>
  <c r="S46" i="170"/>
  <c r="AJ45" i="170"/>
  <c r="AJ44" i="170"/>
  <c r="AJ43" i="170"/>
  <c r="S42" i="170"/>
  <c r="AJ41" i="170"/>
  <c r="S41" i="170"/>
  <c r="AJ40" i="170"/>
  <c r="S40" i="170"/>
  <c r="AJ39" i="170"/>
  <c r="AJ38" i="170"/>
  <c r="AJ37" i="170"/>
  <c r="S36" i="170"/>
  <c r="AJ35" i="170"/>
  <c r="S35" i="170"/>
  <c r="AJ34" i="170"/>
  <c r="S34" i="170"/>
  <c r="AJ33" i="170"/>
  <c r="S33" i="170"/>
  <c r="AK32" i="170"/>
  <c r="AK31" i="170"/>
  <c r="AK30" i="170"/>
  <c r="T29" i="170"/>
  <c r="AJ28" i="170"/>
  <c r="AJ27" i="170"/>
  <c r="AJ26" i="170"/>
  <c r="S25" i="170"/>
  <c r="AJ24" i="170"/>
  <c r="AJ23" i="170"/>
  <c r="AJ22" i="170"/>
  <c r="S21" i="170"/>
  <c r="AJ20" i="170"/>
  <c r="AJ19" i="170"/>
  <c r="AJ18" i="170"/>
  <c r="S17" i="170"/>
  <c r="O15" i="170"/>
  <c r="AM14" i="170"/>
  <c r="O13" i="170"/>
  <c r="AI10" i="170"/>
  <c r="O9" i="170"/>
  <c r="O8" i="170"/>
  <c r="V7" i="170"/>
  <c r="O6" i="170"/>
  <c r="O5" i="170"/>
  <c r="O4" i="170"/>
  <c r="O58" i="169"/>
  <c r="AL57" i="169"/>
  <c r="U57" i="169"/>
  <c r="U56" i="169"/>
  <c r="AL55" i="169"/>
  <c r="U55" i="169"/>
  <c r="U54" i="169"/>
  <c r="O53" i="169"/>
  <c r="O52" i="169"/>
  <c r="AJ51" i="169"/>
  <c r="S51" i="169"/>
  <c r="AJ50" i="169"/>
  <c r="S50" i="169"/>
  <c r="AJ49" i="169"/>
  <c r="S49" i="169"/>
  <c r="AJ48" i="169"/>
  <c r="S48" i="169"/>
  <c r="AJ47" i="169"/>
  <c r="S47" i="169"/>
  <c r="AJ46" i="169"/>
  <c r="S46" i="169"/>
  <c r="AJ45" i="169"/>
  <c r="AJ44" i="169"/>
  <c r="AJ43" i="169"/>
  <c r="S42" i="169"/>
  <c r="AJ41" i="169"/>
  <c r="S41" i="169"/>
  <c r="AJ40" i="169"/>
  <c r="S40" i="169"/>
  <c r="AJ39" i="169"/>
  <c r="AJ38" i="169"/>
  <c r="AJ37" i="169"/>
  <c r="S36" i="169"/>
  <c r="AJ35" i="169"/>
  <c r="S35" i="169"/>
  <c r="AJ34" i="169"/>
  <c r="S34" i="169"/>
  <c r="AJ33" i="169"/>
  <c r="S33" i="169"/>
  <c r="AK32" i="169"/>
  <c r="AK31" i="169"/>
  <c r="AK30" i="169"/>
  <c r="T29" i="169"/>
  <c r="AJ28" i="169"/>
  <c r="AJ27" i="169"/>
  <c r="AJ26" i="169"/>
  <c r="S25" i="169"/>
  <c r="AJ24" i="169"/>
  <c r="AJ23" i="169"/>
  <c r="AJ22" i="169"/>
  <c r="S21" i="169"/>
  <c r="AJ20" i="169"/>
  <c r="AJ19" i="169"/>
  <c r="AJ18" i="169"/>
  <c r="S17" i="169"/>
  <c r="O15" i="169"/>
  <c r="AM14" i="169"/>
  <c r="O13" i="169"/>
  <c r="AI10" i="169"/>
  <c r="O9" i="169"/>
  <c r="O8" i="169"/>
  <c r="V7" i="169"/>
  <c r="O6" i="169"/>
  <c r="O5" i="169"/>
  <c r="O4" i="169"/>
  <c r="O58" i="168"/>
  <c r="AL57" i="168"/>
  <c r="U57" i="168"/>
  <c r="U56" i="168"/>
  <c r="AL55" i="168"/>
  <c r="U55" i="168"/>
  <c r="U54" i="168"/>
  <c r="O53" i="168"/>
  <c r="O52" i="168"/>
  <c r="AJ51" i="168"/>
  <c r="S51" i="168"/>
  <c r="AJ50" i="168"/>
  <c r="S50" i="168"/>
  <c r="AJ49" i="168"/>
  <c r="S49" i="168"/>
  <c r="AJ48" i="168"/>
  <c r="S48" i="168"/>
  <c r="AJ47" i="168"/>
  <c r="S47" i="168"/>
  <c r="AJ46" i="168"/>
  <c r="S46" i="168"/>
  <c r="AJ45" i="168"/>
  <c r="AJ44" i="168"/>
  <c r="AJ43" i="168"/>
  <c r="S42" i="168"/>
  <c r="AJ41" i="168"/>
  <c r="S41" i="168"/>
  <c r="AJ40" i="168"/>
  <c r="S40" i="168"/>
  <c r="AJ39" i="168"/>
  <c r="AJ38" i="168"/>
  <c r="AJ37" i="168"/>
  <c r="S36" i="168"/>
  <c r="AJ35" i="168"/>
  <c r="S35" i="168"/>
  <c r="AJ34" i="168"/>
  <c r="S34" i="168"/>
  <c r="AJ33" i="168"/>
  <c r="S33" i="168"/>
  <c r="AK32" i="168"/>
  <c r="AK31" i="168"/>
  <c r="AK30" i="168"/>
  <c r="T29" i="168"/>
  <c r="AJ28" i="168"/>
  <c r="AJ27" i="168"/>
  <c r="AJ26" i="168"/>
  <c r="S25" i="168"/>
  <c r="AJ24" i="168"/>
  <c r="AJ23" i="168"/>
  <c r="AJ22" i="168"/>
  <c r="S21" i="168"/>
  <c r="AJ20" i="168"/>
  <c r="AJ19" i="168"/>
  <c r="AJ18" i="168"/>
  <c r="S17" i="168"/>
  <c r="O15" i="168"/>
  <c r="AM14" i="168"/>
  <c r="O13" i="168"/>
  <c r="AI10" i="168"/>
  <c r="O9" i="168"/>
  <c r="O8" i="168"/>
  <c r="V7" i="168"/>
  <c r="O6" i="168"/>
  <c r="O5" i="168"/>
  <c r="O4" i="168"/>
  <c r="O58" i="167"/>
  <c r="AL57" i="167"/>
  <c r="U57" i="167"/>
  <c r="U56" i="167"/>
  <c r="AL55" i="167"/>
  <c r="U55" i="167"/>
  <c r="U54" i="167"/>
  <c r="O53" i="167"/>
  <c r="O52" i="167"/>
  <c r="AJ51" i="167"/>
  <c r="S51" i="167"/>
  <c r="AJ50" i="167"/>
  <c r="S50" i="167"/>
  <c r="AJ49" i="167"/>
  <c r="S49" i="167"/>
  <c r="AJ48" i="167"/>
  <c r="S48" i="167"/>
  <c r="AJ47" i="167"/>
  <c r="S47" i="167"/>
  <c r="AJ46" i="167"/>
  <c r="S46" i="167"/>
  <c r="AJ45" i="167"/>
  <c r="AJ44" i="167"/>
  <c r="AJ43" i="167"/>
  <c r="S42" i="167"/>
  <c r="AJ41" i="167"/>
  <c r="S41" i="167"/>
  <c r="AJ40" i="167"/>
  <c r="S40" i="167"/>
  <c r="AJ39" i="167"/>
  <c r="AJ38" i="167"/>
  <c r="AJ37" i="167"/>
  <c r="S36" i="167"/>
  <c r="AJ35" i="167"/>
  <c r="S35" i="167"/>
  <c r="AJ34" i="167"/>
  <c r="S34" i="167"/>
  <c r="AJ33" i="167"/>
  <c r="S33" i="167"/>
  <c r="AK32" i="167"/>
  <c r="AK31" i="167"/>
  <c r="AK30" i="167"/>
  <c r="T29" i="167"/>
  <c r="AJ28" i="167"/>
  <c r="AJ27" i="167"/>
  <c r="AJ26" i="167"/>
  <c r="S25" i="167"/>
  <c r="AJ24" i="167"/>
  <c r="AJ23" i="167"/>
  <c r="AJ22" i="167"/>
  <c r="S21" i="167"/>
  <c r="AJ20" i="167"/>
  <c r="AJ19" i="167"/>
  <c r="AJ18" i="167"/>
  <c r="S17" i="167"/>
  <c r="O15" i="167"/>
  <c r="AM14" i="167"/>
  <c r="O13" i="167"/>
  <c r="AI10" i="167"/>
  <c r="O9" i="167"/>
  <c r="O8" i="167"/>
  <c r="V7" i="167"/>
  <c r="O6" i="167"/>
  <c r="O5" i="167"/>
  <c r="O4" i="167"/>
  <c r="O58" i="166"/>
  <c r="AL57" i="166"/>
  <c r="U57" i="166"/>
  <c r="U56" i="166"/>
  <c r="AL55" i="166"/>
  <c r="U55" i="166"/>
  <c r="U54" i="166"/>
  <c r="O53" i="166"/>
  <c r="O52" i="166"/>
  <c r="AJ51" i="166"/>
  <c r="S51" i="166"/>
  <c r="AJ50" i="166"/>
  <c r="S50" i="166"/>
  <c r="AJ49" i="166"/>
  <c r="S49" i="166"/>
  <c r="AJ48" i="166"/>
  <c r="S48" i="166"/>
  <c r="AJ47" i="166"/>
  <c r="S47" i="166"/>
  <c r="AJ46" i="166"/>
  <c r="S46" i="166"/>
  <c r="AJ45" i="166"/>
  <c r="AJ44" i="166"/>
  <c r="AJ43" i="166"/>
  <c r="S42" i="166"/>
  <c r="AJ41" i="166"/>
  <c r="S41" i="166"/>
  <c r="AJ40" i="166"/>
  <c r="S40" i="166"/>
  <c r="AJ39" i="166"/>
  <c r="AJ38" i="166"/>
  <c r="AJ37" i="166"/>
  <c r="S36" i="166"/>
  <c r="AJ35" i="166"/>
  <c r="S35" i="166"/>
  <c r="AJ34" i="166"/>
  <c r="S34" i="166"/>
  <c r="AJ33" i="166"/>
  <c r="S33" i="166"/>
  <c r="AK32" i="166"/>
  <c r="AK31" i="166"/>
  <c r="AK30" i="166"/>
  <c r="T29" i="166"/>
  <c r="AJ28" i="166"/>
  <c r="AJ27" i="166"/>
  <c r="AJ26" i="166"/>
  <c r="S25" i="166"/>
  <c r="AJ24" i="166"/>
  <c r="AJ23" i="166"/>
  <c r="AJ22" i="166"/>
  <c r="S21" i="166"/>
  <c r="AJ20" i="166"/>
  <c r="AJ19" i="166"/>
  <c r="AJ18" i="166"/>
  <c r="S17" i="166"/>
  <c r="O15" i="166"/>
  <c r="AM14" i="166"/>
  <c r="O13" i="166"/>
  <c r="AI10" i="166"/>
  <c r="O9" i="166"/>
  <c r="O8" i="166"/>
  <c r="V7" i="166"/>
  <c r="O6" i="166"/>
  <c r="O5" i="166"/>
  <c r="O4" i="166"/>
  <c r="O58" i="165"/>
  <c r="AL57" i="165"/>
  <c r="U57" i="165"/>
  <c r="U56" i="165"/>
  <c r="AL55" i="165"/>
  <c r="U55" i="165"/>
  <c r="U54" i="165"/>
  <c r="O53" i="165"/>
  <c r="O52" i="165"/>
  <c r="AJ51" i="165"/>
  <c r="S51" i="165"/>
  <c r="AJ50" i="165"/>
  <c r="S50" i="165"/>
  <c r="AJ49" i="165"/>
  <c r="S49" i="165"/>
  <c r="AJ48" i="165"/>
  <c r="S48" i="165"/>
  <c r="AJ47" i="165"/>
  <c r="S47" i="165"/>
  <c r="AJ46" i="165"/>
  <c r="S46" i="165"/>
  <c r="AJ45" i="165"/>
  <c r="AJ44" i="165"/>
  <c r="AJ43" i="165"/>
  <c r="S42" i="165"/>
  <c r="AJ41" i="165"/>
  <c r="S41" i="165"/>
  <c r="AJ40" i="165"/>
  <c r="S40" i="165"/>
  <c r="AJ39" i="165"/>
  <c r="AJ38" i="165"/>
  <c r="AJ37" i="165"/>
  <c r="S36" i="165"/>
  <c r="AJ35" i="165"/>
  <c r="S35" i="165"/>
  <c r="AJ34" i="165"/>
  <c r="S34" i="165"/>
  <c r="AJ33" i="165"/>
  <c r="S33" i="165"/>
  <c r="AK32" i="165"/>
  <c r="AK31" i="165"/>
  <c r="AK30" i="165"/>
  <c r="T29" i="165"/>
  <c r="AJ28" i="165"/>
  <c r="AJ27" i="165"/>
  <c r="AJ26" i="165"/>
  <c r="S25" i="165"/>
  <c r="AJ24" i="165"/>
  <c r="AJ23" i="165"/>
  <c r="AJ22" i="165"/>
  <c r="S21" i="165"/>
  <c r="AJ20" i="165"/>
  <c r="AJ19" i="165"/>
  <c r="AJ18" i="165"/>
  <c r="S17" i="165"/>
  <c r="O15" i="165"/>
  <c r="AM14" i="165"/>
  <c r="O13" i="165"/>
  <c r="AI10" i="165"/>
  <c r="O9" i="165"/>
  <c r="O8" i="165"/>
  <c r="V7" i="165"/>
  <c r="O6" i="165"/>
  <c r="O5" i="165"/>
  <c r="O4" i="165"/>
  <c r="O58" i="164"/>
  <c r="AL57" i="164"/>
  <c r="U57" i="164"/>
  <c r="U56" i="164"/>
  <c r="AL55" i="164"/>
  <c r="U55" i="164"/>
  <c r="U54" i="164"/>
  <c r="O53" i="164"/>
  <c r="O52" i="164"/>
  <c r="AJ51" i="164"/>
  <c r="S51" i="164"/>
  <c r="AJ50" i="164"/>
  <c r="S50" i="164"/>
  <c r="AJ49" i="164"/>
  <c r="S49" i="164"/>
  <c r="AJ48" i="164"/>
  <c r="S48" i="164"/>
  <c r="AJ47" i="164"/>
  <c r="S47" i="164"/>
  <c r="AJ46" i="164"/>
  <c r="S46" i="164"/>
  <c r="AJ45" i="164"/>
  <c r="AJ44" i="164"/>
  <c r="AJ43" i="164"/>
  <c r="S42" i="164"/>
  <c r="AJ41" i="164"/>
  <c r="S41" i="164"/>
  <c r="AJ40" i="164"/>
  <c r="S40" i="164"/>
  <c r="AJ39" i="164"/>
  <c r="AJ38" i="164"/>
  <c r="AJ37" i="164"/>
  <c r="S36" i="164"/>
  <c r="AJ35" i="164"/>
  <c r="S35" i="164"/>
  <c r="AJ34" i="164"/>
  <c r="S34" i="164"/>
  <c r="AJ33" i="164"/>
  <c r="S33" i="164"/>
  <c r="AK32" i="164"/>
  <c r="AK31" i="164"/>
  <c r="AK30" i="164"/>
  <c r="T29" i="164"/>
  <c r="AJ28" i="164"/>
  <c r="AJ27" i="164"/>
  <c r="AJ26" i="164"/>
  <c r="S25" i="164"/>
  <c r="AJ24" i="164"/>
  <c r="AJ23" i="164"/>
  <c r="AJ22" i="164"/>
  <c r="S21" i="164"/>
  <c r="AJ20" i="164"/>
  <c r="AJ19" i="164"/>
  <c r="AJ18" i="164"/>
  <c r="S17" i="164"/>
  <c r="O15" i="164"/>
  <c r="AM14" i="164"/>
  <c r="O13" i="164"/>
  <c r="AI10" i="164"/>
  <c r="O9" i="164"/>
  <c r="O6" i="164"/>
  <c r="O5" i="164"/>
  <c r="O4" i="164"/>
  <c r="O58" i="163"/>
  <c r="AL57" i="163"/>
  <c r="U57" i="163"/>
  <c r="U56" i="163"/>
  <c r="AL55" i="163"/>
  <c r="U55" i="163"/>
  <c r="U54" i="163"/>
  <c r="O53" i="163"/>
  <c r="O52" i="163"/>
  <c r="AJ51" i="163"/>
  <c r="S51" i="163"/>
  <c r="AJ50" i="163"/>
  <c r="S50" i="163"/>
  <c r="AJ49" i="163"/>
  <c r="S49" i="163"/>
  <c r="AJ48" i="163"/>
  <c r="S48" i="163"/>
  <c r="AJ47" i="163"/>
  <c r="S47" i="163"/>
  <c r="AJ46" i="163"/>
  <c r="S46" i="163"/>
  <c r="AJ45" i="163"/>
  <c r="AJ44" i="163"/>
  <c r="AJ43" i="163"/>
  <c r="S42" i="163"/>
  <c r="AJ41" i="163"/>
  <c r="S41" i="163"/>
  <c r="AJ40" i="163"/>
  <c r="S40" i="163"/>
  <c r="AJ39" i="163"/>
  <c r="AJ38" i="163"/>
  <c r="AJ37" i="163"/>
  <c r="S36" i="163"/>
  <c r="AJ35" i="163"/>
  <c r="S35" i="163"/>
  <c r="AJ34" i="163"/>
  <c r="S34" i="163"/>
  <c r="AJ33" i="163"/>
  <c r="S33" i="163"/>
  <c r="AK32" i="163"/>
  <c r="AK31" i="163"/>
  <c r="AK30" i="163"/>
  <c r="T29" i="163"/>
  <c r="AJ28" i="163"/>
  <c r="AJ27" i="163"/>
  <c r="AJ26" i="163"/>
  <c r="S25" i="163"/>
  <c r="AJ24" i="163"/>
  <c r="AJ23" i="163"/>
  <c r="AJ22" i="163"/>
  <c r="S21" i="163"/>
  <c r="AJ20" i="163"/>
  <c r="AJ19" i="163"/>
  <c r="AJ18" i="163"/>
  <c r="S17" i="163"/>
  <c r="O15" i="163"/>
  <c r="AM14" i="163"/>
  <c r="O13" i="163"/>
  <c r="AI10" i="163"/>
  <c r="O9" i="163"/>
  <c r="O8" i="163"/>
  <c r="V7" i="163"/>
  <c r="O6" i="163"/>
  <c r="O5" i="163"/>
  <c r="O4" i="163"/>
  <c r="O58" i="162"/>
  <c r="AL57" i="162"/>
  <c r="U57" i="162"/>
  <c r="U56" i="162"/>
  <c r="AL55" i="162"/>
  <c r="U55" i="162"/>
  <c r="U54" i="162"/>
  <c r="O53" i="162"/>
  <c r="O52" i="162"/>
  <c r="AJ51" i="162"/>
  <c r="S51" i="162"/>
  <c r="AJ50" i="162"/>
  <c r="S50" i="162"/>
  <c r="AJ49" i="162"/>
  <c r="S49" i="162"/>
  <c r="AJ48" i="162"/>
  <c r="S48" i="162"/>
  <c r="AJ47" i="162"/>
  <c r="S47" i="162"/>
  <c r="AJ46" i="162"/>
  <c r="S46" i="162"/>
  <c r="AJ45" i="162"/>
  <c r="AJ44" i="162"/>
  <c r="AJ43" i="162"/>
  <c r="S42" i="162"/>
  <c r="AJ41" i="162"/>
  <c r="S41" i="162"/>
  <c r="AJ40" i="162"/>
  <c r="S40" i="162"/>
  <c r="AJ39" i="162"/>
  <c r="AJ38" i="162"/>
  <c r="AJ37" i="162"/>
  <c r="S36" i="162"/>
  <c r="AJ35" i="162"/>
  <c r="S35" i="162"/>
  <c r="AJ34" i="162"/>
  <c r="S34" i="162"/>
  <c r="AJ33" i="162"/>
  <c r="S33" i="162"/>
  <c r="AK32" i="162"/>
  <c r="AK31" i="162"/>
  <c r="AK30" i="162"/>
  <c r="T29" i="162"/>
  <c r="AJ28" i="162"/>
  <c r="AJ27" i="162"/>
  <c r="AJ26" i="162"/>
  <c r="S25" i="162"/>
  <c r="AJ24" i="162"/>
  <c r="AJ23" i="162"/>
  <c r="AJ22" i="162"/>
  <c r="S21" i="162"/>
  <c r="AJ20" i="162"/>
  <c r="AJ19" i="162"/>
  <c r="AJ18" i="162"/>
  <c r="S17" i="162"/>
  <c r="O15" i="162"/>
  <c r="AM14" i="162"/>
  <c r="O13" i="162"/>
  <c r="AI10" i="162"/>
  <c r="O9" i="162"/>
  <c r="O8" i="162"/>
  <c r="V7" i="162"/>
  <c r="O6" i="162"/>
  <c r="O5" i="162"/>
  <c r="O4" i="162"/>
  <c r="O58" i="160"/>
  <c r="AL57" i="160"/>
  <c r="U57" i="160"/>
  <c r="U56" i="160"/>
  <c r="AL55" i="160"/>
  <c r="U55" i="160"/>
  <c r="U54" i="160"/>
  <c r="O53" i="160"/>
  <c r="O52" i="160"/>
  <c r="AJ51" i="160"/>
  <c r="S51" i="160"/>
  <c r="AJ50" i="160"/>
  <c r="S50" i="160"/>
  <c r="AJ49" i="160"/>
  <c r="S49" i="160"/>
  <c r="AJ48" i="160"/>
  <c r="S48" i="160"/>
  <c r="AJ47" i="160"/>
  <c r="S47" i="160"/>
  <c r="AJ46" i="160"/>
  <c r="S46" i="160"/>
  <c r="AJ45" i="160"/>
  <c r="AJ44" i="160"/>
  <c r="AJ43" i="160"/>
  <c r="S42" i="160"/>
  <c r="AJ41" i="160"/>
  <c r="S41" i="160"/>
  <c r="AJ40" i="160"/>
  <c r="S40" i="160"/>
  <c r="AJ39" i="160"/>
  <c r="AJ38" i="160"/>
  <c r="AJ37" i="160"/>
  <c r="S36" i="160"/>
  <c r="AJ35" i="160"/>
  <c r="S35" i="160"/>
  <c r="AJ34" i="160"/>
  <c r="S34" i="160"/>
  <c r="AJ33" i="160"/>
  <c r="S33" i="160"/>
  <c r="AK32" i="160"/>
  <c r="AK31" i="160"/>
  <c r="AK30" i="160"/>
  <c r="T29" i="160"/>
  <c r="AJ28" i="160"/>
  <c r="AJ27" i="160"/>
  <c r="AJ26" i="160"/>
  <c r="S25" i="160"/>
  <c r="AJ24" i="160"/>
  <c r="AJ23" i="160" l="1"/>
  <c r="AJ22" i="160"/>
  <c r="S21" i="160"/>
  <c r="AJ20" i="160"/>
  <c r="AJ19" i="160"/>
  <c r="AJ18" i="160"/>
  <c r="S17" i="160"/>
  <c r="O15" i="160"/>
  <c r="AM14" i="160"/>
  <c r="AI10" i="160"/>
  <c r="O9" i="160"/>
  <c r="O8" i="160"/>
  <c r="V7" i="160"/>
  <c r="O6" i="160"/>
  <c r="O5" i="160"/>
  <c r="O4" i="160"/>
</calcChain>
</file>

<file path=xl/sharedStrings.xml><?xml version="1.0" encoding="utf-8"?>
<sst xmlns="http://schemas.openxmlformats.org/spreadsheetml/2006/main" count="4740" uniqueCount="181">
  <si>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</si>
  <si>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</si>
  <si>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</si>
  <si>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</si>
  <si>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</si>
  <si>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</si>
  <si>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</si>
  <si>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</si>
  <si>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</si>
  <si>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</si>
  <si>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</si>
  <si>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</si>
  <si>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</si>
  <si>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</si>
  <si>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</si>
  <si>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</si>
  <si>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</si>
  <si>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</si>
  <si>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</si>
  <si>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</si>
  <si>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申込番号:</t>
    <rPh sb="0" eb="2">
      <t>モウシコミ</t>
    </rPh>
    <rPh sb="2" eb="4">
      <t>バンゴウ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</si>
  <si>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</si>
  <si>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</si>
  <si>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</si>
  <si>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</si>
  <si>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</si>
  <si>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</si>
  <si>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</si>
  <si>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</si>
  <si>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</si>
  <si>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</si>
  <si>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</si>
  <si>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</si>
  <si>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</si>
  <si>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</si>
  <si>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</si>
  <si>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</si>
  <si>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</si>
  <si>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</si>
  <si>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</si>
  <si>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</si>
  <si>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</si>
  <si>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</si>
  <si>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</si>
  <si>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</si>
  <si>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</si>
  <si>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</si>
  <si>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</si>
  <si>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</si>
  <si>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</si>
  <si>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</si>
  <si>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</si>
  <si>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</si>
  <si>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</si>
  <si>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</si>
  <si>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</si>
  <si>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</si>
  <si>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</si>
  <si>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</si>
  <si>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</si>
  <si>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</si>
  <si>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</si>
  <si>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</si>
  <si>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契約者</t>
    <rPh sb="0" eb="2">
      <t>ケイヤク</t>
    </rPh>
    <rPh sb="2" eb="3">
      <t>シャ</t>
    </rPh>
    <phoneticPr fontId="2"/>
  </si>
  <si>
    <t>従来</t>
  </si>
  <si>
    <t>今回：</t>
    <rPh sb="0" eb="2">
      <t>コンカイ</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</si>
  <si>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</si>
  <si>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</si>
  <si>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</si>
  <si>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</si>
  <si>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</si>
  <si>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</si>
  <si>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</si>
  <si>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</si>
  <si>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</si>
  <si>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</si>
  <si>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</si>
  <si>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</si>
  <si>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</si>
  <si>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</si>
  <si>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</si>
  <si>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</si>
  <si>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</si>
  <si>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</si>
  <si>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</si>
  <si>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</si>
  <si>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</si>
  <si>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</si>
  <si>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</si>
  <si>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</si>
  <si>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</si>
  <si>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</si>
  <si>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</si>
  <si>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需要者窓口連絡先</t>
    <phoneticPr fontId="2"/>
  </si>
  <si>
    <t>主任技術者名連絡先</t>
    <rPh sb="0" eb="2">
      <t>シュニン</t>
    </rPh>
    <rPh sb="2" eb="5">
      <t>ギジュツシャ</t>
    </rPh>
    <rPh sb="5" eb="6">
      <t>メイ</t>
    </rPh>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</si>
  <si>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</si>
  <si>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</si>
  <si>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</si>
  <si>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</si>
  <si>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</si>
  <si>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</si>
  <si>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</si>
  <si>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</si>
  <si>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</si>
  <si>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</si>
  <si>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</si>
  <si>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契約電力</t>
    <phoneticPr fontId="2"/>
  </si>
  <si>
    <t>供給電圧</t>
    <rPh sb="0" eb="2">
      <t>キョウキュウ</t>
    </rPh>
    <phoneticPr fontId="2"/>
  </si>
  <si>
    <t>今回（kＷ）</t>
  </si>
  <si>
    <t>従来（kＷ）</t>
    <phoneticPr fontId="2"/>
  </si>
  <si>
    <t>今回</t>
    <rPh sb="0" eb="2">
      <t>コンカイ</t>
    </rPh>
    <phoneticPr fontId="2"/>
  </si>
  <si>
    <t>従来</t>
    <rPh sb="0" eb="2">
      <t>ジュウライ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</si>
  <si>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</si>
  <si>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</si>
  <si>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</si>
  <si>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</si>
  <si>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</si>
  <si>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</si>
  <si>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</si>
  <si>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</si>
  <si>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</si>
  <si>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</si>
  <si>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</si>
  <si>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</si>
  <si>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</si>
  <si>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</si>
  <si>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</si>
  <si>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</si>
  <si>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</si>
  <si>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</si>
  <si>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</si>
  <si>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</si>
  <si>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</si>
  <si>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</si>
  <si>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</si>
  <si>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</si>
  <si>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</si>
  <si>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</si>
  <si>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</si>
  <si>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t>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</si>
  <si>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</si>
  <si>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</si>
  <si>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</si>
  <si>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</si>
  <si>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</si>
  <si>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</si>
  <si>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</si>
  <si>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接続送電ｻｰﾋﾞｽ</t>
    <rPh sb="0" eb="2">
      <t>セツゾク</t>
    </rPh>
    <rPh sb="2" eb="4">
      <t>ソウデン</t>
    </rPh>
    <phoneticPr fontId="2"/>
  </si>
  <si>
    <t>〒　123-3456</t>
  </si>
  <si>
    <t>　　－　　　　－　　　　</t>
    <phoneticPr fontId="2"/>
  </si>
  <si>
    <t>標準</t>
    <rPh sb="0" eb="2">
      <t>ヒョウジュン</t>
    </rPh>
    <phoneticPr fontId="2"/>
  </si>
  <si>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</si>
  <si>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</si>
  <si>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〇〇グループ</t>
  </si>
  <si>
    <t>〇〇　△△</t>
  </si>
  <si>
    <t>〒</t>
  </si>
  <si>
    <t>090-1234-5678</t>
  </si>
  <si>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</si>
  <si>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</si>
  <si>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E-mail    ：</t>
  </si>
  <si>
    <t>分割接続供給の開始希望日</t>
    <rPh sb="0" eb="2">
      <t>ブンカツ</t>
    </rPh>
    <rPh sb="2" eb="4">
      <t>セツゾク</t>
    </rPh>
    <rPh sb="4" eb="6">
      <t>キョウキュウ</t>
    </rPh>
    <rPh sb="7" eb="9">
      <t>カイシ</t>
    </rPh>
    <rPh sb="9" eb="12">
      <t>キボウビ</t>
    </rPh>
    <phoneticPr fontId="2"/>
  </si>
  <si>
    <t>分割接続供給廃止</t>
    <rPh sb="2" eb="4">
      <t>セツゾク</t>
    </rPh>
    <rPh sb="6" eb="8">
      <t>ハイシ</t>
    </rPh>
    <phoneticPr fontId="2"/>
  </si>
  <si>
    <t>分割接続供給
廃止希望日　　　　　　　　　　　　　　　　　　　　　　　　　　　　　　　　　　　　　　　　　　　　　　　　　　　　　　　　　　　　　　　　　　　　　　　　　　　　　　</t>
    <rPh sb="0" eb="2">
      <t>ブンカツ</t>
    </rPh>
    <rPh sb="2" eb="4">
      <t>セツゾク</t>
    </rPh>
    <rPh sb="4" eb="6">
      <t>キョウキュウ</t>
    </rPh>
    <rPh sb="7" eb="9">
      <t>ハイシ</t>
    </rPh>
    <rPh sb="9" eb="11">
      <t>キボウ</t>
    </rPh>
    <rPh sb="11" eb="12">
      <t>ビ</t>
    </rPh>
    <phoneticPr fontId="2"/>
  </si>
  <si>
    <t>分割接続供給
廃止希望日　　　　　　　　　　　　　　　　　　　　　　　　　　　　　　　　　　　　　　　　　　　　　　　　　　　　　　　　　　　　　　　　　　　　　　　　　　　　　　</t>
    <rPh sb="0" eb="2">
      <t>ブンカツ</t>
    </rPh>
    <rPh sb="2" eb="4">
      <t>セツゾク</t>
    </rPh>
    <rPh sb="4" eb="6">
      <t>キョウキュウ</t>
    </rPh>
    <rPh sb="6" eb="7">
      <t>ハジメ</t>
    </rPh>
    <rPh sb="7" eb="9">
      <t>ハイシ</t>
    </rPh>
    <rPh sb="9" eb="10">
      <t>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</si>
  <si>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</si>
  <si>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</si>
  <si>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</si>
  <si>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</si>
  <si>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分割接続供給廃止希望日</t>
    <rPh sb="0" eb="2">
      <t>ブンカツ</t>
    </rPh>
    <rPh sb="2" eb="4">
      <t>セツゾク</t>
    </rPh>
    <rPh sb="4" eb="6">
      <t>キョウキュウ</t>
    </rPh>
    <rPh sb="6" eb="8">
      <t>ハイシ</t>
    </rPh>
    <rPh sb="8" eb="11">
      <t>キボウビ</t>
    </rPh>
    <phoneticPr fontId="2"/>
  </si>
  <si>
    <t>○○株式会社</t>
    <rPh sb="2" eb="4">
      <t>カブシキ</t>
    </rPh>
    <rPh sb="4" eb="6">
      <t>カイシャ</t>
    </rPh>
    <phoneticPr fontId="2"/>
  </si>
  <si>
    <t>△△株式会社</t>
    <rPh sb="2" eb="4">
      <t>カブシキ</t>
    </rPh>
    <rPh sb="4" eb="6">
      <t>カイシャ</t>
    </rPh>
    <phoneticPr fontId="2"/>
  </si>
  <si>
    <t>ＸＸ株式会社</t>
    <rPh sb="2" eb="4">
      <t>カブシキ</t>
    </rPh>
    <rPh sb="4" eb="6">
      <t>カイシャ</t>
    </rPh>
    <phoneticPr fontId="2"/>
  </si>
  <si>
    <t>-</t>
  </si>
  <si>
    <t>-</t>
    <phoneticPr fontId="2"/>
  </si>
  <si>
    <t>今回</t>
    <phoneticPr fontId="2"/>
  </si>
  <si>
    <t>需要追随</t>
  </si>
  <si>
    <t>：</t>
    <phoneticPr fontId="2"/>
  </si>
  <si>
    <t>申込種別</t>
    <rPh sb="0" eb="2">
      <t>モウシコ</t>
    </rPh>
    <rPh sb="2" eb="4">
      <t>シュベツ</t>
    </rPh>
    <phoneticPr fontId="2"/>
  </si>
  <si>
    <t>分割接続供給廃止</t>
    <rPh sb="0" eb="2">
      <t>ブンカツ</t>
    </rPh>
    <rPh sb="2" eb="4">
      <t>セツゾク</t>
    </rPh>
    <rPh sb="4" eb="6">
      <t>キョウキュウ</t>
    </rPh>
    <rPh sb="6" eb="8">
      <t>ハイシ</t>
    </rPh>
    <phoneticPr fontId="2"/>
  </si>
  <si>
    <r>
      <rPr>
        <sz val="11"/>
        <rFont val="ＭＳ ゴシック"/>
        <family val="3"/>
        <charset val="128"/>
      </rPr>
      <t>・本申込書を受領する一般送配電事業者は，接続供給等の申込みおよび実施に際して得た情報を，託送供給等を実施する目的以外に使用いたしません。</t>
    </r>
    <r>
      <rPr>
        <u/>
        <sz val="11"/>
        <rFont val="ＭＳ ゴシック"/>
        <family val="3"/>
        <charset val="128"/>
      </rPr>
      <t xml:space="preserve">
</t>
    </r>
    <r>
      <rPr>
        <sz val="1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</si>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</sst>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F800]dddd\,\ mmmm\ dd\,\ yyyy"/>
    <numFmt numFmtId="203" formatCode="#,##0&quot;kV&quot;"/>
    <numFmt numFmtId="204" formatCode="#,##0&quot;kW&quot;"/>
    <numFmt numFmtId="205" formatCode="#,##0_);[Red]\(#,##0\)"/>
  </numFmts>
  <fonts count="9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4"/>
      <name val="ＭＳ ゴシック"/>
      <family val="3"/>
      <charset val="128"/>
    </font>
    <font>
      <sz val="11"/>
      <name val="ＭＳ Ｐ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4" fontId="40" fillId="0" borderId="0" applyFill="0" applyBorder="0">
      <alignment vertical="center"/>
    </xf>
    <xf numFmtId="185" fontId="40" fillId="0" borderId="0" applyFill="0" applyBorder="0" applyAlignment="0"/>
    <xf numFmtId="184" fontId="40" fillId="0" borderId="0" applyFill="0" applyBorder="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6"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7" fontId="1" fillId="0" borderId="0" applyFont="0" applyFill="0" applyBorder="0" applyAlignment="0" applyProtection="0"/>
    <xf numFmtId="188"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3" fontId="29" fillId="0" borderId="0"/>
    <xf numFmtId="183" fontId="29" fillId="0" borderId="0"/>
    <xf numFmtId="189" fontId="49" fillId="0" borderId="0"/>
    <xf numFmtId="189"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6"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7" fontId="78" fillId="0" borderId="21" applyFont="0" applyFill="0" applyBorder="0" applyAlignment="0" applyProtection="0"/>
    <xf numFmtId="192" fontId="79" fillId="0" borderId="0" applyFont="0" applyFill="0" applyBorder="0" applyAlignment="0" applyProtection="0"/>
    <xf numFmtId="193" fontId="79" fillId="0" borderId="0" applyFont="0" applyFill="0" applyBorder="0" applyAlignment="0" applyProtection="0"/>
    <xf numFmtId="194" fontId="1" fillId="0" borderId="0" applyFill="0" applyBorder="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81" fontId="28" fillId="0" borderId="0" applyFill="0" applyBorder="0" applyProtection="0">
      <alignment horizontal="center" vertical="center"/>
    </xf>
    <xf numFmtId="181"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91"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5" fontId="83" fillId="0" borderId="0"/>
    <xf numFmtId="195"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xf numFmtId="0" fontId="86" fillId="0" borderId="0"/>
    <xf numFmtId="0" fontId="1" fillId="0" borderId="0">
      <alignment vertical="center"/>
    </xf>
    <xf numFmtId="0" fontId="1" fillId="0" borderId="0"/>
  </cellStyleXfs>
  <cellXfs count="341">
    <xf numFmtId="0" fontId="0" fillId="0" borderId="0" xfId="0">
      <alignment vertical="center"/>
    </xf>
    <xf numFmtId="0" fontId="5" fillId="0" borderId="0" xfId="0" applyFont="1">
      <alignment vertical="center"/>
    </xf>
    <xf numFmtId="0" fontId="88"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0" fontId="5" fillId="38" borderId="29" xfId="0" applyFont="1" applyFill="1" applyBorder="1" applyAlignment="1">
      <alignment horizontal="center" vertical="center"/>
    </xf>
    <xf numFmtId="0" fontId="5" fillId="38" borderId="31" xfId="0" applyFont="1" applyFill="1" applyBorder="1" applyAlignment="1">
      <alignment horizontal="center" vertical="center"/>
    </xf>
    <xf numFmtId="0" fontId="93" fillId="0" borderId="0" xfId="0" applyFont="1" applyAlignment="1">
      <alignment horizontal="left" vertical="center"/>
    </xf>
    <xf numFmtId="0" fontId="94" fillId="0" borderId="0" xfId="0" applyFont="1" applyAlignment="1">
      <alignment horizontal="center" vertical="center"/>
    </xf>
    <xf numFmtId="0" fontId="4" fillId="0" borderId="0" xfId="0" applyFont="1">
      <alignment vertical="center"/>
    </xf>
    <xf numFmtId="0" fontId="8" fillId="39" borderId="25" xfId="0" applyFont="1" applyFill="1" applyBorder="1" applyAlignment="1">
      <alignment horizontal="center" vertical="center"/>
    </xf>
    <xf numFmtId="0" fontId="94" fillId="18" borderId="38" xfId="0" applyFont="1" applyFill="1" applyBorder="1">
      <alignment vertical="center"/>
    </xf>
    <xf numFmtId="0" fontId="4" fillId="0" borderId="0" xfId="0" applyFont="1" applyAlignment="1">
      <alignment horizontal="center" vertical="center"/>
    </xf>
    <xf numFmtId="0" fontId="94" fillId="18" borderId="27" xfId="0" applyFont="1" applyFill="1" applyBorder="1">
      <alignment vertical="center"/>
    </xf>
    <xf numFmtId="0" fontId="94" fillId="18" borderId="27" xfId="0" applyFont="1" applyFill="1" applyBorder="1" applyAlignment="1">
      <alignment horizontal="center" vertical="center"/>
    </xf>
    <xf numFmtId="0" fontId="94" fillId="18" borderId="37" xfId="0" applyFont="1" applyFill="1" applyBorder="1" applyAlignment="1">
      <alignment horizontal="center" vertical="center"/>
    </xf>
    <xf numFmtId="0" fontId="10" fillId="40" borderId="6" xfId="0" applyFont="1" applyFill="1" applyBorder="1" applyAlignment="1">
      <alignment horizontal="center" vertical="center"/>
    </xf>
    <xf numFmtId="202" fontId="3" fillId="40" borderId="6" xfId="0" applyNumberFormat="1" applyFont="1" applyFill="1" applyBorder="1">
      <alignment vertical="center"/>
    </xf>
    <xf numFmtId="0" fontId="3" fillId="40" borderId="38" xfId="0" applyFont="1" applyFill="1" applyBorder="1">
      <alignment vertical="center"/>
    </xf>
    <xf numFmtId="49" fontId="3" fillId="40" borderId="6" xfId="0" applyNumberFormat="1" applyFont="1" applyFill="1" applyBorder="1" applyAlignment="1">
      <alignment horizontal="center" vertical="center"/>
    </xf>
    <xf numFmtId="49" fontId="3" fillId="40" borderId="6" xfId="0" applyNumberFormat="1" applyFont="1" applyFill="1" applyBorder="1">
      <alignment vertical="center"/>
    </xf>
    <xf numFmtId="0" fontId="3" fillId="40" borderId="6" xfId="0" applyFont="1" applyFill="1" applyBorder="1">
      <alignment vertical="center"/>
    </xf>
    <xf numFmtId="0" fontId="3" fillId="40" borderId="10" xfId="0" applyFont="1" applyFill="1" applyBorder="1">
      <alignment vertical="center"/>
    </xf>
    <xf numFmtId="180" fontId="3" fillId="40" borderId="6" xfId="0" applyNumberFormat="1" applyFont="1" applyFill="1" applyBorder="1">
      <alignment vertical="center"/>
    </xf>
    <xf numFmtId="56" fontId="10" fillId="40" borderId="24" xfId="0" applyNumberFormat="1" applyFont="1" applyFill="1" applyBorder="1" applyAlignment="1">
      <alignment horizontal="left" vertical="center"/>
    </xf>
    <xf numFmtId="203" fontId="10" fillId="40" borderId="6" xfId="0" applyNumberFormat="1" applyFont="1" applyFill="1" applyBorder="1" applyAlignment="1">
      <alignment horizontal="center" vertical="center"/>
    </xf>
    <xf numFmtId="204" fontId="3" fillId="40" borderId="6" xfId="0" applyNumberFormat="1" applyFont="1" applyFill="1" applyBorder="1">
      <alignment vertical="center"/>
    </xf>
    <xf numFmtId="0" fontId="9" fillId="40" borderId="23" xfId="1051" applyFont="1" applyFill="1" applyBorder="1" applyAlignment="1">
      <alignment horizontal="center" vertical="center"/>
    </xf>
    <xf numFmtId="0" fontId="94" fillId="0" borderId="6" xfId="0" applyFont="1" applyBorder="1" applyAlignment="1">
      <alignment horizontal="center" vertical="center"/>
    </xf>
    <xf numFmtId="14" fontId="4" fillId="0" borderId="6" xfId="0" applyNumberFormat="1" applyFont="1" applyBorder="1">
      <alignment vertical="center"/>
    </xf>
    <xf numFmtId="0" fontId="4" fillId="0" borderId="6" xfId="0" applyFont="1" applyBorder="1">
      <alignment vertical="center"/>
    </xf>
    <xf numFmtId="56" fontId="4" fillId="0" borderId="6" xfId="0" applyNumberFormat="1" applyFont="1" applyBorder="1">
      <alignment vertical="center"/>
    </xf>
    <xf numFmtId="180" fontId="0" fillId="40" borderId="6" xfId="0" applyNumberFormat="1" applyFill="1" applyBorder="1">
      <alignment vertical="center"/>
    </xf>
    <xf numFmtId="49" fontId="0" fillId="40" borderId="6" xfId="0" applyNumberFormat="1" applyFill="1" applyBorder="1" applyAlignment="1">
      <alignment horizontal="center" vertical="center"/>
    </xf>
    <xf numFmtId="0" fontId="5" fillId="41" borderId="0" xfId="0" applyFont="1" applyFill="1">
      <alignment vertical="center"/>
    </xf>
    <xf numFmtId="0" fontId="5" fillId="38" borderId="24" xfId="0" applyFont="1" applyFill="1" applyBorder="1" applyAlignment="1">
      <alignment horizontal="center" vertical="center"/>
    </xf>
    <xf numFmtId="0" fontId="6" fillId="41" borderId="0" xfId="1051" applyFont="1" applyFill="1"/>
    <xf numFmtId="0" fontId="9" fillId="41" borderId="0" xfId="1051" applyFont="1" applyFill="1" applyAlignment="1">
      <alignment horizontal="right"/>
    </xf>
    <xf numFmtId="0" fontId="9" fillId="41" borderId="0" xfId="1051" applyFont="1" applyFill="1"/>
    <xf numFmtId="0" fontId="12" fillId="41" borderId="0" xfId="1051" applyFont="1" applyFill="1"/>
    <xf numFmtId="0" fontId="12" fillId="41" borderId="25" xfId="1051" applyFont="1" applyFill="1" applyBorder="1"/>
    <xf numFmtId="0" fontId="5" fillId="41" borderId="0" xfId="0" applyFont="1" applyFill="1" applyAlignment="1">
      <alignment horizontal="right" vertical="center"/>
    </xf>
    <xf numFmtId="179" fontId="48" fillId="41" borderId="34" xfId="1051" applyNumberFormat="1" applyFont="1" applyFill="1" applyBorder="1" applyAlignment="1">
      <alignment vertical="center"/>
    </xf>
    <xf numFmtId="202" fontId="6" fillId="41" borderId="0" xfId="1051" applyNumberFormat="1" applyFont="1" applyFill="1"/>
    <xf numFmtId="0" fontId="5" fillId="38" borderId="0" xfId="0" applyFont="1" applyFill="1" applyAlignment="1">
      <alignment horizontal="right" vertical="center"/>
    </xf>
    <xf numFmtId="0" fontId="5" fillId="38" borderId="25" xfId="0" applyFont="1" applyFill="1" applyBorder="1">
      <alignment vertical="center"/>
    </xf>
    <xf numFmtId="0" fontId="84" fillId="0" borderId="0" xfId="0" applyFont="1" applyAlignment="1">
      <alignment horizontal="left" vertical="center"/>
    </xf>
    <xf numFmtId="0" fontId="8" fillId="42" borderId="38" xfId="0" applyFont="1" applyFill="1" applyBorder="1" applyAlignment="1">
      <alignment vertical="center" wrapText="1"/>
    </xf>
    <xf numFmtId="0" fontId="11" fillId="18" borderId="23" xfId="0" applyFont="1" applyFill="1" applyBorder="1" applyAlignment="1">
      <alignment vertical="center" wrapText="1"/>
    </xf>
    <xf numFmtId="0" fontId="11" fillId="18" borderId="24" xfId="0" applyFont="1" applyFill="1" applyBorder="1" applyAlignment="1">
      <alignment vertical="center" wrapText="1"/>
    </xf>
    <xf numFmtId="0" fontId="11" fillId="18" borderId="38" xfId="0" applyFont="1" applyFill="1" applyBorder="1" applyAlignment="1">
      <alignment vertical="center" wrapText="1"/>
    </xf>
    <xf numFmtId="0" fontId="11" fillId="18" borderId="6" xfId="0" applyFont="1" applyFill="1" applyBorder="1">
      <alignment vertical="center"/>
    </xf>
    <xf numFmtId="0" fontId="11" fillId="18" borderId="27" xfId="0" applyFont="1" applyFill="1" applyBorder="1" applyAlignment="1">
      <alignment vertical="center" wrapText="1"/>
    </xf>
    <xf numFmtId="0" fontId="11" fillId="18" borderId="38" xfId="0" applyFont="1" applyFill="1" applyBorder="1">
      <alignment vertical="center"/>
    </xf>
    <xf numFmtId="0" fontId="11" fillId="18" borderId="38" xfId="0" applyFont="1" applyFill="1" applyBorder="1" applyAlignment="1">
      <alignment horizontal="center" vertical="center"/>
    </xf>
    <xf numFmtId="0" fontId="11" fillId="18" borderId="23" xfId="0" applyFont="1" applyFill="1" applyBorder="1">
      <alignment vertical="center"/>
    </xf>
    <xf numFmtId="0" fontId="11" fillId="18" borderId="4" xfId="0" applyFont="1" applyFill="1" applyBorder="1">
      <alignment vertical="center"/>
    </xf>
    <xf numFmtId="0" fontId="11" fillId="18" borderId="24" xfId="0" applyFont="1" applyFill="1" applyBorder="1">
      <alignment vertical="center"/>
    </xf>
    <xf numFmtId="0" fontId="11" fillId="18" borderId="24" xfId="0" applyFont="1" applyFill="1" applyBorder="1" applyAlignment="1">
      <alignment horizontal="center" vertical="center"/>
    </xf>
    <xf numFmtId="0" fontId="11" fillId="18" borderId="4" xfId="0" applyFont="1" applyFill="1" applyBorder="1" applyAlignment="1">
      <alignment horizontal="center" vertical="center"/>
    </xf>
    <xf numFmtId="0" fontId="8" fillId="18" borderId="6" xfId="0" applyFont="1" applyFill="1" applyBorder="1">
      <alignment vertical="center"/>
    </xf>
    <xf numFmtId="0" fontId="8" fillId="18" borderId="6" xfId="0" applyFont="1" applyFill="1" applyBorder="1" applyAlignment="1">
      <alignment horizontal="center" vertical="center"/>
    </xf>
    <xf numFmtId="0" fontId="8" fillId="0" borderId="0" xfId="0" applyFont="1" applyAlignment="1">
      <alignment horizontal="center" vertical="center"/>
    </xf>
    <xf numFmtId="0" fontId="8" fillId="42" borderId="27" xfId="0" applyFont="1" applyFill="1" applyBorder="1" applyAlignment="1">
      <alignment vertical="center" wrapText="1"/>
    </xf>
    <xf numFmtId="0" fontId="11" fillId="18" borderId="27" xfId="0" applyFont="1" applyFill="1" applyBorder="1">
      <alignment vertical="center"/>
    </xf>
    <xf numFmtId="0" fontId="11" fillId="18" borderId="27" xfId="0" applyFont="1" applyFill="1" applyBorder="1" applyAlignment="1">
      <alignment horizontal="center" vertical="center" wrapText="1"/>
    </xf>
    <xf numFmtId="0" fontId="11" fillId="18" borderId="38"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4" xfId="0" applyFont="1" applyFill="1" applyBorder="1" applyAlignment="1">
      <alignment vertical="center" wrapText="1"/>
    </xf>
    <xf numFmtId="0" fontId="11" fillId="18" borderId="27" xfId="0" applyFont="1" applyFill="1" applyBorder="1" applyAlignment="1">
      <alignment horizontal="center" vertical="center"/>
    </xf>
    <xf numFmtId="0" fontId="11" fillId="18" borderId="22" xfId="0" applyFont="1" applyFill="1" applyBorder="1" applyAlignment="1">
      <alignment horizontal="center" vertical="center" wrapText="1"/>
    </xf>
    <xf numFmtId="0" fontId="11" fillId="18" borderId="27" xfId="0" applyFont="1" applyFill="1" applyBorder="1" applyAlignment="1">
      <alignment horizontal="left" vertical="center" wrapText="1"/>
    </xf>
    <xf numFmtId="0" fontId="11" fillId="18" borderId="37" xfId="0" applyFont="1" applyFill="1" applyBorder="1" applyAlignment="1">
      <alignment horizontal="center" vertical="center"/>
    </xf>
    <xf numFmtId="0" fontId="11" fillId="18" borderId="37" xfId="0" applyFont="1" applyFill="1" applyBorder="1" applyAlignment="1">
      <alignment horizontal="center" vertical="center" wrapText="1"/>
    </xf>
    <xf numFmtId="0" fontId="11" fillId="18" borderId="37" xfId="0" applyFont="1" applyFill="1" applyBorder="1" applyAlignment="1">
      <alignment horizontal="left" vertical="center" wrapText="1"/>
    </xf>
    <xf numFmtId="0" fontId="11" fillId="18" borderId="6" xfId="0" applyFont="1" applyFill="1" applyBorder="1" applyAlignment="1">
      <alignment horizontal="center" vertical="center" wrapText="1"/>
    </xf>
    <xf numFmtId="0" fontId="11" fillId="18" borderId="37" xfId="0" applyFont="1" applyFill="1" applyBorder="1" applyAlignment="1">
      <alignment vertical="center" wrapText="1"/>
    </xf>
    <xf numFmtId="205" fontId="3" fillId="40" borderId="6" xfId="0" applyNumberFormat="1" applyFont="1" applyFill="1" applyBorder="1">
      <alignment vertical="center"/>
    </xf>
    <xf numFmtId="205" fontId="4" fillId="0" borderId="6" xfId="0" applyNumberFormat="1" applyFont="1" applyBorder="1">
      <alignment vertical="center"/>
    </xf>
    <xf numFmtId="0" fontId="48" fillId="41" borderId="34" xfId="1051" applyFont="1" applyFill="1" applyBorder="1" applyAlignment="1">
      <alignment vertical="center"/>
    </xf>
    <xf numFmtId="0" fontId="48" fillId="41" borderId="43" xfId="1051" applyFont="1" applyFill="1" applyBorder="1" applyAlignment="1">
      <alignment horizontal="centerContinuous" vertical="center"/>
    </xf>
    <xf numFmtId="0" fontId="48" fillId="41" borderId="39" xfId="1051" applyFont="1" applyFill="1" applyBorder="1" applyAlignment="1">
      <alignment horizontal="centerContinuous" vertical="center"/>
    </xf>
    <xf numFmtId="0" fontId="48" fillId="41" borderId="29" xfId="1051" applyFont="1" applyFill="1" applyBorder="1" applyAlignment="1">
      <alignment horizontal="centerContinuous" vertical="center"/>
    </xf>
    <xf numFmtId="0" fontId="48" fillId="41" borderId="41" xfId="1051" applyFont="1" applyFill="1" applyBorder="1" applyAlignment="1">
      <alignment horizontal="centerContinuous" vertical="center"/>
    </xf>
    <xf numFmtId="0" fontId="48" fillId="41" borderId="34" xfId="1051" applyFont="1" applyFill="1" applyBorder="1" applyAlignment="1">
      <alignment horizontal="centerContinuous" vertical="center"/>
    </xf>
    <xf numFmtId="0" fontId="48" fillId="41" borderId="31" xfId="1051" applyFont="1" applyFill="1" applyBorder="1" applyAlignment="1">
      <alignment horizontal="centerContinuous" vertical="center"/>
    </xf>
    <xf numFmtId="0" fontId="12" fillId="41" borderId="43" xfId="1051" applyFont="1" applyFill="1" applyBorder="1" applyAlignment="1">
      <alignment horizontal="centerContinuous" vertical="center"/>
    </xf>
    <xf numFmtId="0" fontId="12" fillId="41" borderId="39" xfId="1051" applyFont="1" applyFill="1" applyBorder="1" applyAlignment="1">
      <alignment horizontal="centerContinuous" vertical="center"/>
    </xf>
    <xf numFmtId="0" fontId="12" fillId="41" borderId="29" xfId="1051" applyFont="1" applyFill="1" applyBorder="1" applyAlignment="1">
      <alignment horizontal="centerContinuous" vertical="center"/>
    </xf>
    <xf numFmtId="0" fontId="5" fillId="38" borderId="6" xfId="0" applyFont="1" applyFill="1" applyBorder="1" applyAlignment="1">
      <alignment horizontal="center" vertical="center"/>
    </xf>
    <xf numFmtId="0" fontId="48"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3" xfId="0" applyFont="1" applyFill="1" applyBorder="1" applyAlignment="1">
      <alignment horizontal="center" vertical="center"/>
    </xf>
    <xf numFmtId="0" fontId="87" fillId="0" borderId="44" xfId="0" applyFont="1" applyBorder="1" applyAlignment="1">
      <alignment horizontal="left" vertical="center" wrapText="1"/>
    </xf>
    <xf numFmtId="0" fontId="87" fillId="0" borderId="0" xfId="0" applyFont="1" applyAlignment="1">
      <alignment horizontal="left" vertical="center" wrapText="1"/>
    </xf>
    <xf numFmtId="0" fontId="5" fillId="41" borderId="46" xfId="0" applyFont="1" applyFill="1" applyBorder="1" applyAlignment="1">
      <alignment horizontal="center" vertical="center" wrapText="1"/>
    </xf>
    <xf numFmtId="0" fontId="5" fillId="41" borderId="46" xfId="0" applyFont="1" applyFill="1" applyBorder="1" applyAlignment="1">
      <alignment horizontal="center" vertical="center"/>
    </xf>
    <xf numFmtId="200" fontId="5" fillId="41" borderId="41" xfId="0" applyNumberFormat="1" applyFont="1" applyFill="1" applyBorder="1" applyAlignment="1">
      <alignment horizontal="center" vertical="center"/>
    </xf>
    <xf numFmtId="200" fontId="5" fillId="41" borderId="34" xfId="0" applyNumberFormat="1" applyFont="1" applyFill="1" applyBorder="1" applyAlignment="1">
      <alignment horizontal="center" vertical="center"/>
    </xf>
    <xf numFmtId="200" fontId="5" fillId="41" borderId="35" xfId="0" applyNumberFormat="1" applyFont="1" applyFill="1" applyBorder="1" applyAlignment="1">
      <alignment horizontal="center" vertical="center"/>
    </xf>
    <xf numFmtId="200" fontId="5" fillId="41" borderId="36"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200" fontId="5" fillId="41" borderId="23" xfId="0" applyNumberFormat="1" applyFont="1" applyFill="1" applyBorder="1" applyAlignment="1">
      <alignment horizontal="center" vertical="center"/>
    </xf>
    <xf numFmtId="200" fontId="5" fillId="41"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27" xfId="0" applyFont="1" applyFill="1" applyBorder="1" applyAlignment="1">
      <alignment horizontal="center" vertical="center"/>
    </xf>
    <xf numFmtId="0" fontId="5" fillId="41" borderId="38" xfId="0" applyFont="1" applyFill="1" applyBorder="1" applyAlignment="1">
      <alignment horizontal="center" vertical="center"/>
    </xf>
    <xf numFmtId="200" fontId="5" fillId="41" borderId="43" xfId="0" applyNumberFormat="1" applyFont="1" applyFill="1" applyBorder="1" applyAlignment="1">
      <alignment horizontal="center" vertical="center"/>
    </xf>
    <xf numFmtId="200" fontId="5" fillId="41" borderId="39"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7"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48" xfId="0" applyFont="1" applyFill="1" applyBorder="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88" fillId="38" borderId="0" xfId="0" applyFont="1" applyFill="1" applyAlignment="1">
      <alignment horizontal="left" vertical="center"/>
    </xf>
    <xf numFmtId="0" fontId="92"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0" xfId="0" applyFont="1" applyFill="1" applyAlignment="1">
      <alignment horizontal="center" vertical="center"/>
    </xf>
    <xf numFmtId="0" fontId="5" fillId="0" borderId="44" xfId="0" applyFont="1" applyBorder="1" applyAlignment="1">
      <alignment horizontal="left" vertical="center" wrapText="1"/>
    </xf>
    <xf numFmtId="0" fontId="5" fillId="38" borderId="25" xfId="0" applyFont="1" applyFill="1" applyBorder="1" applyAlignment="1">
      <alignment horizontal="center" vertical="center"/>
    </xf>
    <xf numFmtId="0" fontId="12" fillId="41" borderId="23" xfId="1051" applyFont="1" applyFill="1" applyBorder="1" applyAlignment="1">
      <alignment horizontal="center" vertical="center" shrinkToFit="1"/>
    </xf>
    <xf numFmtId="0" fontId="12" fillId="41" borderId="4" xfId="1051" applyFont="1" applyFill="1" applyBorder="1" applyAlignment="1">
      <alignment horizontal="center" vertical="center" shrinkToFit="1"/>
    </xf>
    <xf numFmtId="0" fontId="12" fillId="41" borderId="24" xfId="1051" applyFont="1" applyFill="1" applyBorder="1" applyAlignment="1">
      <alignment horizontal="center" vertical="center" shrinkToFit="1"/>
    </xf>
    <xf numFmtId="0" fontId="48" fillId="41" borderId="73" xfId="1051" applyFont="1" applyFill="1" applyBorder="1" applyAlignment="1">
      <alignment horizontal="center" vertical="center"/>
    </xf>
    <xf numFmtId="0" fontId="48" fillId="41" borderId="74" xfId="1051" applyFont="1" applyFill="1" applyBorder="1" applyAlignment="1">
      <alignment horizontal="center" vertical="center"/>
    </xf>
    <xf numFmtId="0" fontId="48" fillId="41" borderId="75" xfId="1051" applyFont="1" applyFill="1" applyBorder="1" applyAlignment="1">
      <alignment horizontal="center" vertical="center"/>
    </xf>
    <xf numFmtId="0" fontId="48" fillId="41" borderId="76" xfId="1051" applyFont="1" applyFill="1" applyBorder="1" applyAlignment="1">
      <alignment horizontal="center" vertical="center"/>
    </xf>
    <xf numFmtId="0" fontId="48" fillId="41" borderId="77" xfId="1051" applyFont="1" applyFill="1" applyBorder="1" applyAlignment="1">
      <alignment horizontal="center" vertical="center"/>
    </xf>
    <xf numFmtId="0" fontId="48" fillId="41" borderId="78" xfId="1051" applyFont="1" applyFill="1" applyBorder="1" applyAlignment="1">
      <alignment horizontal="center" vertical="center"/>
    </xf>
    <xf numFmtId="0" fontId="48" fillId="41" borderId="83" xfId="1051" applyFont="1" applyFill="1" applyBorder="1" applyAlignment="1">
      <alignment horizontal="center" vertical="center"/>
    </xf>
    <xf numFmtId="0" fontId="48" fillId="41" borderId="84" xfId="1051" applyFont="1" applyFill="1" applyBorder="1" applyAlignment="1">
      <alignment horizontal="center" vertical="center"/>
    </xf>
    <xf numFmtId="0" fontId="48" fillId="41" borderId="85" xfId="1051" applyFont="1" applyFill="1" applyBorder="1" applyAlignment="1">
      <alignment horizontal="center" vertical="center"/>
    </xf>
    <xf numFmtId="179" fontId="48" fillId="41" borderId="36" xfId="1051" applyNumberFormat="1" applyFont="1" applyFill="1" applyBorder="1" applyAlignment="1">
      <alignment horizontal="center" vertical="center"/>
    </xf>
    <xf numFmtId="179" fontId="48" fillId="41" borderId="26" xfId="1051" applyNumberFormat="1" applyFont="1" applyFill="1" applyBorder="1" applyAlignment="1">
      <alignment horizontal="center" vertical="center"/>
    </xf>
    <xf numFmtId="0" fontId="12" fillId="41" borderId="22" xfId="1051" applyFont="1" applyFill="1" applyBorder="1" applyAlignment="1">
      <alignment horizontal="center" vertical="center" shrinkToFit="1"/>
    </xf>
    <xf numFmtId="0" fontId="1" fillId="41" borderId="0" xfId="0" applyFont="1" applyFill="1" applyAlignment="1">
      <alignment vertical="center"/>
    </xf>
    <xf numFmtId="0" fontId="1" fillId="41" borderId="32" xfId="0" applyFont="1" applyFill="1" applyBorder="1" applyAlignment="1">
      <alignment vertical="center"/>
    </xf>
    <xf numFmtId="0" fontId="1" fillId="41" borderId="22" xfId="0" applyFont="1" applyFill="1" applyBorder="1" applyAlignment="1">
      <alignment vertical="center"/>
    </xf>
    <xf numFmtId="0" fontId="1" fillId="41" borderId="28" xfId="0" applyFont="1" applyFill="1" applyBorder="1" applyAlignment="1">
      <alignment vertical="center"/>
    </xf>
    <xf numFmtId="0" fontId="1" fillId="41" borderId="25" xfId="0" applyFont="1" applyFill="1" applyBorder="1" applyAlignment="1">
      <alignment vertical="center"/>
    </xf>
    <xf numFmtId="0" fontId="1" fillId="41" borderId="48" xfId="0" applyFont="1" applyFill="1" applyBorder="1" applyAlignment="1">
      <alignment vertical="center"/>
    </xf>
    <xf numFmtId="0" fontId="48" fillId="41" borderId="10" xfId="1051" applyFont="1" applyFill="1" applyBorder="1" applyAlignment="1">
      <alignment horizontal="left" vertical="top" wrapText="1"/>
    </xf>
    <xf numFmtId="0" fontId="48" fillId="41" borderId="44" xfId="1051" applyFont="1" applyFill="1" applyBorder="1" applyAlignment="1">
      <alignment horizontal="left" vertical="top" wrapText="1"/>
    </xf>
    <xf numFmtId="0" fontId="48" fillId="41" borderId="47" xfId="1051" applyFont="1" applyFill="1" applyBorder="1" applyAlignment="1">
      <alignment horizontal="left" vertical="top" wrapText="1"/>
    </xf>
    <xf numFmtId="0" fontId="0" fillId="41" borderId="22" xfId="0" applyFill="1" applyBorder="1" applyAlignment="1">
      <alignment horizontal="left" vertical="top" wrapText="1"/>
    </xf>
    <xf numFmtId="0" fontId="0" fillId="41" borderId="0" xfId="0" applyFill="1" applyAlignment="1">
      <alignment horizontal="left" vertical="top" wrapText="1"/>
    </xf>
    <xf numFmtId="0" fontId="0" fillId="41" borderId="32" xfId="0" applyFill="1" applyBorder="1" applyAlignment="1">
      <alignment horizontal="left" vertical="top" wrapText="1"/>
    </xf>
    <xf numFmtId="0" fontId="0" fillId="41" borderId="69" xfId="0" applyFill="1" applyBorder="1" applyAlignment="1">
      <alignment horizontal="left" vertical="top" wrapText="1"/>
    </xf>
    <xf numFmtId="0" fontId="0" fillId="41" borderId="70" xfId="0" applyFill="1" applyBorder="1" applyAlignment="1">
      <alignment horizontal="left" vertical="top" wrapText="1"/>
    </xf>
    <xf numFmtId="0" fontId="0" fillId="41" borderId="71" xfId="0" applyFill="1" applyBorder="1" applyAlignment="1">
      <alignment horizontal="left" vertical="top" wrapText="1"/>
    </xf>
    <xf numFmtId="0" fontId="12" fillId="41" borderId="40" xfId="1051" applyFont="1" applyFill="1" applyBorder="1" applyAlignment="1">
      <alignment horizontal="left"/>
    </xf>
    <xf numFmtId="0" fontId="12" fillId="41" borderId="42" xfId="1051" applyFont="1" applyFill="1" applyBorder="1" applyAlignment="1">
      <alignment horizontal="left"/>
    </xf>
    <xf numFmtId="0" fontId="12" fillId="41" borderId="33" xfId="1051" applyFont="1" applyFill="1" applyBorder="1" applyAlignment="1">
      <alignment horizontal="left"/>
    </xf>
    <xf numFmtId="0" fontId="12" fillId="41" borderId="49" xfId="1051" applyFont="1" applyFill="1" applyBorder="1" applyAlignment="1">
      <alignment horizontal="center" vertical="center"/>
    </xf>
    <xf numFmtId="0" fontId="12" fillId="41" borderId="50" xfId="1051" applyFont="1" applyFill="1" applyBorder="1" applyAlignment="1">
      <alignment horizontal="center" vertical="center"/>
    </xf>
    <xf numFmtId="0" fontId="12" fillId="41" borderId="10" xfId="1051" applyFont="1" applyFill="1" applyBorder="1" applyAlignment="1">
      <alignment horizontal="center" vertical="center" wrapText="1" shrinkToFit="1"/>
    </xf>
    <xf numFmtId="0" fontId="12" fillId="41" borderId="44" xfId="1051" applyFont="1" applyFill="1" applyBorder="1" applyAlignment="1">
      <alignment horizontal="center" vertical="center" shrinkToFit="1"/>
    </xf>
    <xf numFmtId="0" fontId="12" fillId="41" borderId="47" xfId="1051" applyFont="1" applyFill="1" applyBorder="1" applyAlignment="1">
      <alignment horizontal="center" vertical="center" shrinkToFit="1"/>
    </xf>
    <xf numFmtId="0" fontId="12" fillId="41" borderId="28" xfId="1051" applyFont="1" applyFill="1" applyBorder="1" applyAlignment="1">
      <alignment horizontal="center" vertical="center" shrinkToFit="1"/>
    </xf>
    <xf numFmtId="0" fontId="12" fillId="41" borderId="25" xfId="1051" applyFont="1" applyFill="1" applyBorder="1" applyAlignment="1">
      <alignment horizontal="center" vertical="center" shrinkToFit="1"/>
    </xf>
    <xf numFmtId="0" fontId="12" fillId="41" borderId="48" xfId="1051" applyFont="1" applyFill="1" applyBorder="1" applyAlignment="1">
      <alignment horizontal="center" vertical="center" shrinkToFit="1"/>
    </xf>
    <xf numFmtId="0" fontId="5" fillId="41" borderId="51" xfId="1051" applyFont="1" applyFill="1" applyBorder="1" applyAlignment="1">
      <alignment horizontal="left" vertical="center" wrapText="1"/>
    </xf>
    <xf numFmtId="0" fontId="5" fillId="41" borderId="52" xfId="1051" applyFont="1" applyFill="1" applyBorder="1" applyAlignment="1">
      <alignment horizontal="left" vertical="center" wrapText="1"/>
    </xf>
    <xf numFmtId="0" fontId="5" fillId="41" borderId="54" xfId="1051" applyFont="1" applyFill="1" applyBorder="1" applyAlignment="1">
      <alignment horizontal="center" vertical="center" shrinkToFit="1"/>
    </xf>
    <xf numFmtId="0" fontId="5" fillId="41" borderId="39" xfId="1051" applyFont="1" applyFill="1" applyBorder="1" applyAlignment="1">
      <alignment horizontal="center" vertical="center" shrinkToFit="1"/>
    </xf>
    <xf numFmtId="0" fontId="5" fillId="41" borderId="29" xfId="1051" applyFont="1" applyFill="1" applyBorder="1" applyAlignment="1">
      <alignment horizontal="center" vertical="center" shrinkToFit="1"/>
    </xf>
    <xf numFmtId="0" fontId="5" fillId="41" borderId="53" xfId="1051" applyFont="1" applyFill="1" applyBorder="1" applyAlignment="1">
      <alignment horizontal="center" vertical="center" wrapText="1"/>
    </xf>
    <xf numFmtId="0" fontId="5" fillId="41" borderId="14" xfId="1051" applyFont="1" applyFill="1" applyBorder="1" applyAlignment="1">
      <alignment horizontal="center" vertical="center" wrapText="1"/>
    </xf>
    <xf numFmtId="0" fontId="5" fillId="41" borderId="14" xfId="1051" applyFont="1" applyFill="1" applyBorder="1" applyAlignment="1">
      <alignment horizontal="center" vertical="center"/>
    </xf>
    <xf numFmtId="0" fontId="12" fillId="41" borderId="14" xfId="1051" applyFont="1" applyFill="1" applyBorder="1" applyAlignment="1">
      <alignment horizontal="center" vertical="center"/>
    </xf>
    <xf numFmtId="0" fontId="12" fillId="41" borderId="30" xfId="1051" applyFont="1" applyFill="1" applyBorder="1" applyAlignment="1">
      <alignment horizontal="center" vertical="center"/>
    </xf>
    <xf numFmtId="0" fontId="12" fillId="41" borderId="23" xfId="1051" applyFont="1" applyFill="1" applyBorder="1" applyAlignment="1">
      <alignment horizontal="center" vertical="center" wrapText="1" shrinkToFit="1"/>
    </xf>
    <xf numFmtId="0" fontId="12" fillId="41" borderId="4" xfId="1051" applyFont="1" applyFill="1" applyBorder="1" applyAlignment="1">
      <alignment horizontal="center" vertical="center" wrapText="1" shrinkToFit="1"/>
    </xf>
    <xf numFmtId="0" fontId="12" fillId="41" borderId="24" xfId="1051" applyFont="1" applyFill="1" applyBorder="1" applyAlignment="1">
      <alignment horizontal="center" vertical="center" wrapText="1" shrinkToFit="1"/>
    </xf>
    <xf numFmtId="0" fontId="12" fillId="41" borderId="23" xfId="1051" applyFont="1" applyFill="1" applyBorder="1" applyAlignment="1">
      <alignment horizontal="center" vertical="center"/>
    </xf>
    <xf numFmtId="0" fontId="12" fillId="41" borderId="4" xfId="1051" applyFont="1" applyFill="1" applyBorder="1" applyAlignment="1">
      <alignment horizontal="center" vertical="center"/>
    </xf>
    <xf numFmtId="0" fontId="12" fillId="41" borderId="24" xfId="1051" applyFont="1" applyFill="1" applyBorder="1" applyAlignment="1">
      <alignment horizontal="center" vertical="center"/>
    </xf>
    <xf numFmtId="0" fontId="12" fillId="41" borderId="44" xfId="1051" applyFont="1" applyFill="1" applyBorder="1" applyAlignment="1">
      <alignment wrapText="1" shrinkToFit="1"/>
    </xf>
    <xf numFmtId="0" fontId="12" fillId="41" borderId="47" xfId="1051" applyFont="1" applyFill="1" applyBorder="1" applyAlignment="1">
      <alignment wrapText="1" shrinkToFit="1"/>
    </xf>
    <xf numFmtId="0" fontId="12" fillId="41" borderId="28" xfId="1051" applyFont="1" applyFill="1" applyBorder="1" applyAlignment="1">
      <alignment wrapText="1" shrinkToFit="1"/>
    </xf>
    <xf numFmtId="0" fontId="12" fillId="41" borderId="25" xfId="1051" applyFont="1" applyFill="1" applyBorder="1" applyAlignment="1">
      <alignment wrapText="1" shrinkToFit="1"/>
    </xf>
    <xf numFmtId="0" fontId="12" fillId="41" borderId="48" xfId="1051" applyFont="1" applyFill="1" applyBorder="1" applyAlignment="1">
      <alignment wrapText="1" shrinkToFit="1"/>
    </xf>
    <xf numFmtId="0" fontId="5" fillId="41" borderId="43" xfId="1051" applyFont="1" applyFill="1" applyBorder="1" applyAlignment="1">
      <alignment horizontal="center" vertical="center" wrapText="1"/>
    </xf>
    <xf numFmtId="0" fontId="5" fillId="41" borderId="39" xfId="1051" applyFont="1" applyFill="1" applyBorder="1" applyAlignment="1">
      <alignment horizontal="center" vertical="center" wrapText="1"/>
    </xf>
    <xf numFmtId="0" fontId="5" fillId="41" borderId="1" xfId="1051" applyFont="1" applyFill="1" applyBorder="1" applyAlignment="1">
      <alignment horizontal="center" vertical="center" wrapText="1"/>
    </xf>
    <xf numFmtId="0" fontId="5" fillId="41" borderId="55" xfId="1051" applyFont="1" applyFill="1" applyBorder="1" applyAlignment="1">
      <alignment horizontal="center" vertical="center" wrapText="1"/>
    </xf>
    <xf numFmtId="0" fontId="5" fillId="41" borderId="49" xfId="1051" applyFont="1" applyFill="1" applyBorder="1" applyAlignment="1">
      <alignment horizontal="center" vertical="center" wrapText="1"/>
    </xf>
    <xf numFmtId="0" fontId="5" fillId="41" borderId="49" xfId="1051" applyFont="1" applyFill="1" applyBorder="1" applyAlignment="1">
      <alignment horizontal="center" vertical="center"/>
    </xf>
    <xf numFmtId="0" fontId="48" fillId="41" borderId="4" xfId="1051" applyFont="1" applyFill="1" applyBorder="1" applyAlignment="1">
      <alignment horizontal="left" vertical="center"/>
    </xf>
    <xf numFmtId="0" fontId="48" fillId="41" borderId="24" xfId="1051" applyFont="1" applyFill="1" applyBorder="1" applyAlignment="1">
      <alignment horizontal="left" vertical="center"/>
    </xf>
    <xf numFmtId="0" fontId="48" fillId="41" borderId="43" xfId="1051" applyFont="1" applyFill="1" applyBorder="1" applyAlignment="1">
      <alignment horizontal="right" vertical="center"/>
    </xf>
    <xf numFmtId="0" fontId="48" fillId="41" borderId="39" xfId="1051" applyFont="1" applyFill="1" applyBorder="1" applyAlignment="1">
      <alignment horizontal="right" vertical="center"/>
    </xf>
    <xf numFmtId="179" fontId="48" fillId="41" borderId="39" xfId="1051" applyNumberFormat="1" applyFont="1" applyFill="1" applyBorder="1" applyAlignment="1">
      <alignment horizontal="center" vertical="center"/>
    </xf>
    <xf numFmtId="0" fontId="48" fillId="41" borderId="39" xfId="1051" applyFont="1" applyFill="1" applyBorder="1" applyAlignment="1">
      <alignment horizontal="left" vertical="center"/>
    </xf>
    <xf numFmtId="0" fontId="48" fillId="41" borderId="29" xfId="1051" applyFont="1" applyFill="1" applyBorder="1" applyAlignment="1">
      <alignment horizontal="left" vertical="center"/>
    </xf>
    <xf numFmtId="0" fontId="48" fillId="41" borderId="23" xfId="1051" applyFont="1" applyFill="1" applyBorder="1" applyAlignment="1">
      <alignment horizontal="right" vertical="center"/>
    </xf>
    <xf numFmtId="0" fontId="48" fillId="41" borderId="4" xfId="1051" applyFont="1" applyFill="1" applyBorder="1" applyAlignment="1">
      <alignment horizontal="right" vertical="center"/>
    </xf>
    <xf numFmtId="179" fontId="48" fillId="41" borderId="4" xfId="1051" applyNumberFormat="1" applyFont="1" applyFill="1" applyBorder="1" applyAlignment="1">
      <alignment horizontal="center" vertical="center"/>
    </xf>
    <xf numFmtId="0" fontId="48" fillId="41" borderId="36" xfId="1051" applyFont="1" applyFill="1" applyBorder="1" applyAlignment="1">
      <alignment horizontal="left" vertical="center"/>
    </xf>
    <xf numFmtId="0" fontId="48" fillId="41" borderId="26" xfId="1051" applyFont="1" applyFill="1" applyBorder="1" applyAlignment="1">
      <alignment horizontal="left" vertical="center"/>
    </xf>
    <xf numFmtId="0" fontId="12" fillId="41" borderId="44" xfId="1051" applyFont="1" applyFill="1" applyBorder="1" applyAlignment="1">
      <alignment horizontal="center" vertical="center" wrapText="1" shrinkToFit="1"/>
    </xf>
    <xf numFmtId="0" fontId="12" fillId="41" borderId="59" xfId="1051" applyFont="1" applyFill="1" applyBorder="1" applyAlignment="1">
      <alignment horizontal="center" vertical="center" wrapText="1" shrinkToFit="1"/>
    </xf>
    <xf numFmtId="0" fontId="12" fillId="41" borderId="22" xfId="1051" applyFont="1" applyFill="1" applyBorder="1" applyAlignment="1">
      <alignment horizontal="center" vertical="center" wrapText="1" shrinkToFit="1"/>
    </xf>
    <xf numFmtId="0" fontId="12" fillId="41" borderId="0" xfId="1051" applyFont="1" applyFill="1" applyBorder="1" applyAlignment="1">
      <alignment horizontal="center" vertical="center" wrapText="1" shrinkToFit="1"/>
    </xf>
    <xf numFmtId="0" fontId="12" fillId="41" borderId="60" xfId="1051" applyFont="1" applyFill="1" applyBorder="1" applyAlignment="1">
      <alignment horizontal="center" vertical="center" wrapText="1" shrinkToFit="1"/>
    </xf>
    <xf numFmtId="0" fontId="12" fillId="41" borderId="28" xfId="1051" applyFont="1" applyFill="1" applyBorder="1" applyAlignment="1">
      <alignment horizontal="center" vertical="center" wrapText="1" shrinkToFit="1"/>
    </xf>
    <xf numFmtId="0" fontId="12" fillId="41" borderId="25" xfId="1051" applyFont="1" applyFill="1" applyBorder="1" applyAlignment="1">
      <alignment horizontal="center" vertical="center" wrapText="1" shrinkToFit="1"/>
    </xf>
    <xf numFmtId="0" fontId="12" fillId="41" borderId="62" xfId="1051" applyFont="1" applyFill="1" applyBorder="1" applyAlignment="1">
      <alignment horizontal="center" vertical="center" wrapText="1" shrinkToFit="1"/>
    </xf>
    <xf numFmtId="0" fontId="12" fillId="41" borderId="57" xfId="1051" applyFont="1" applyFill="1" applyBorder="1" applyAlignment="1">
      <alignment horizontal="center" vertical="center" shrinkToFit="1"/>
    </xf>
    <xf numFmtId="0" fontId="12" fillId="41" borderId="36" xfId="1051" applyFont="1" applyFill="1" applyBorder="1" applyAlignment="1">
      <alignment horizontal="center" vertical="center" shrinkToFit="1"/>
    </xf>
    <xf numFmtId="0" fontId="12" fillId="41" borderId="26" xfId="1051" applyFont="1" applyFill="1" applyBorder="1" applyAlignment="1">
      <alignment horizontal="center" vertical="center" shrinkToFit="1"/>
    </xf>
    <xf numFmtId="0" fontId="12" fillId="41" borderId="72" xfId="1051" applyFont="1" applyFill="1" applyBorder="1" applyAlignment="1">
      <alignment horizontal="center" vertical="center" shrinkToFit="1"/>
    </xf>
    <xf numFmtId="0" fontId="12" fillId="41" borderId="0" xfId="1051" applyFont="1" applyFill="1" applyBorder="1" applyAlignment="1">
      <alignment horizontal="center" vertical="center" shrinkToFit="1"/>
    </xf>
    <xf numFmtId="0" fontId="12" fillId="41" borderId="32" xfId="1051" applyFont="1" applyFill="1" applyBorder="1" applyAlignment="1">
      <alignment horizontal="center" vertical="center" shrinkToFit="1"/>
    </xf>
    <xf numFmtId="0" fontId="12" fillId="41" borderId="82" xfId="1051" applyFont="1" applyFill="1" applyBorder="1" applyAlignment="1">
      <alignment horizontal="center" vertical="center" shrinkToFit="1"/>
    </xf>
    <xf numFmtId="0" fontId="12" fillId="41" borderId="70" xfId="1051" applyFont="1" applyFill="1" applyBorder="1" applyAlignment="1">
      <alignment horizontal="center" vertical="center" shrinkToFit="1"/>
    </xf>
    <xf numFmtId="0" fontId="12" fillId="41" borderId="71" xfId="1051" applyFont="1" applyFill="1" applyBorder="1" applyAlignment="1">
      <alignment horizontal="center" vertical="center" shrinkToFit="1"/>
    </xf>
    <xf numFmtId="0" fontId="48" fillId="41" borderId="35" xfId="1051" applyFont="1" applyFill="1" applyBorder="1" applyAlignment="1">
      <alignment horizontal="right" vertical="center"/>
    </xf>
    <xf numFmtId="0" fontId="48" fillId="41" borderId="36" xfId="1051" applyFont="1" applyFill="1" applyBorder="1" applyAlignment="1">
      <alignment horizontal="right" vertical="center"/>
    </xf>
    <xf numFmtId="0" fontId="48" fillId="41" borderId="79" xfId="1051" applyFont="1" applyFill="1" applyBorder="1" applyAlignment="1">
      <alignment horizontal="center" vertical="center"/>
    </xf>
    <xf numFmtId="0" fontId="48" fillId="41" borderId="80" xfId="1051" applyFont="1" applyFill="1" applyBorder="1" applyAlignment="1">
      <alignment horizontal="center" vertical="center"/>
    </xf>
    <xf numFmtId="0" fontId="48" fillId="41" borderId="81" xfId="1051" applyFont="1" applyFill="1" applyBorder="1" applyAlignment="1">
      <alignment horizontal="center" vertical="center"/>
    </xf>
    <xf numFmtId="0" fontId="12" fillId="41" borderId="56" xfId="1051" applyFont="1" applyFill="1" applyBorder="1" applyAlignment="1">
      <alignment vertical="center" shrinkToFit="1"/>
    </xf>
    <xf numFmtId="0" fontId="12" fillId="41" borderId="42" xfId="1051" applyFont="1" applyFill="1" applyBorder="1" applyAlignment="1">
      <alignment vertical="center" shrinkToFit="1"/>
    </xf>
    <xf numFmtId="0" fontId="12" fillId="41" borderId="33" xfId="1051" applyFont="1" applyFill="1" applyBorder="1" applyAlignment="1">
      <alignment vertical="center" shrinkToFit="1"/>
    </xf>
    <xf numFmtId="0" fontId="48" fillId="41" borderId="40" xfId="1051" applyFont="1" applyFill="1" applyBorder="1" applyAlignment="1">
      <alignment horizontal="right" vertical="center"/>
    </xf>
    <xf numFmtId="0" fontId="48" fillId="41" borderId="42" xfId="1051" applyFont="1" applyFill="1" applyBorder="1" applyAlignment="1">
      <alignment horizontal="right" vertical="center"/>
    </xf>
    <xf numFmtId="179" fontId="48" fillId="41" borderId="42" xfId="1051" applyNumberFormat="1" applyFont="1" applyFill="1" applyBorder="1" applyAlignment="1">
      <alignment horizontal="center" vertical="center"/>
    </xf>
    <xf numFmtId="0" fontId="48" fillId="41" borderId="42" xfId="1051" applyFont="1" applyFill="1" applyBorder="1" applyAlignment="1">
      <alignment horizontal="left" vertical="center"/>
    </xf>
    <xf numFmtId="0" fontId="48" fillId="41" borderId="33" xfId="1051" applyFont="1" applyFill="1" applyBorder="1" applyAlignment="1">
      <alignment horizontal="left" vertical="center"/>
    </xf>
    <xf numFmtId="0" fontId="12" fillId="41" borderId="57" xfId="1051" applyFont="1" applyFill="1" applyBorder="1" applyAlignment="1">
      <alignment vertical="center" shrinkToFit="1"/>
    </xf>
    <xf numFmtId="0" fontId="12" fillId="41" borderId="36" xfId="1051" applyFont="1" applyFill="1" applyBorder="1" applyAlignment="1">
      <alignment vertical="center" shrinkToFit="1"/>
    </xf>
    <xf numFmtId="0" fontId="12" fillId="41" borderId="26" xfId="1051" applyFont="1" applyFill="1" applyBorder="1" applyAlignment="1">
      <alignment vertical="center" shrinkToFit="1"/>
    </xf>
    <xf numFmtId="0" fontId="48" fillId="41" borderId="34" xfId="1051" applyFont="1" applyFill="1" applyBorder="1" applyAlignment="1">
      <alignment horizontal="center" vertical="center"/>
    </xf>
    <xf numFmtId="0" fontId="48" fillId="41" borderId="31" xfId="1051" applyFont="1" applyFill="1" applyBorder="1" applyAlignment="1">
      <alignment horizontal="center" vertical="center"/>
    </xf>
    <xf numFmtId="0" fontId="12" fillId="41" borderId="61" xfId="1051" applyFont="1" applyFill="1" applyBorder="1" applyAlignment="1">
      <alignment vertical="center" shrinkToFit="1"/>
    </xf>
    <xf numFmtId="0" fontId="12" fillId="41" borderId="34" xfId="1051" applyFont="1" applyFill="1" applyBorder="1" applyAlignment="1">
      <alignment vertical="center" shrinkToFit="1"/>
    </xf>
    <xf numFmtId="0" fontId="12" fillId="41" borderId="31" xfId="1051" applyFont="1" applyFill="1" applyBorder="1" applyAlignment="1">
      <alignment vertical="center" shrinkToFit="1"/>
    </xf>
    <xf numFmtId="0" fontId="48" fillId="41" borderId="41" xfId="1051" applyFont="1" applyFill="1" applyBorder="1" applyAlignment="1">
      <alignment horizontal="right" vertical="center"/>
    </xf>
    <xf numFmtId="0" fontId="48" fillId="41" borderId="34" xfId="1051" applyFont="1" applyFill="1" applyBorder="1" applyAlignment="1">
      <alignment horizontal="right" vertical="center"/>
    </xf>
    <xf numFmtId="179" fontId="48" fillId="41" borderId="34" xfId="1051" applyNumberFormat="1" applyFont="1" applyFill="1" applyBorder="1" applyAlignment="1">
      <alignment horizontal="center" vertical="center"/>
    </xf>
    <xf numFmtId="0" fontId="48" fillId="41" borderId="34" xfId="1051" applyFont="1" applyFill="1" applyBorder="1" applyAlignment="1">
      <alignment horizontal="left" vertical="center"/>
    </xf>
    <xf numFmtId="0" fontId="48" fillId="41" borderId="31" xfId="1051" applyFont="1" applyFill="1" applyBorder="1" applyAlignment="1">
      <alignment horizontal="left" vertical="center"/>
    </xf>
    <xf numFmtId="0" fontId="12" fillId="41" borderId="59" xfId="1051" applyFont="1" applyFill="1" applyBorder="1" applyAlignment="1">
      <alignment horizontal="center" vertical="center" shrinkToFit="1"/>
    </xf>
    <xf numFmtId="0" fontId="12" fillId="41" borderId="60" xfId="1051" applyFont="1" applyFill="1" applyBorder="1" applyAlignment="1">
      <alignment horizontal="center" vertical="center" shrinkToFit="1"/>
    </xf>
    <xf numFmtId="0" fontId="12" fillId="41" borderId="62" xfId="1051" applyFont="1" applyFill="1" applyBorder="1" applyAlignment="1">
      <alignment horizontal="center" vertical="center" shrinkToFit="1"/>
    </xf>
    <xf numFmtId="0" fontId="12" fillId="41" borderId="58" xfId="1051" applyFont="1" applyFill="1" applyBorder="1" applyAlignment="1">
      <alignment horizontal="center" vertical="center" shrinkToFit="1"/>
    </xf>
    <xf numFmtId="0" fontId="48" fillId="41" borderId="39" xfId="1051" applyFont="1" applyFill="1" applyBorder="1" applyAlignment="1">
      <alignment horizontal="center" vertical="center"/>
    </xf>
    <xf numFmtId="0" fontId="48" fillId="41" borderId="29" xfId="1051" applyFont="1" applyFill="1" applyBorder="1" applyAlignment="1">
      <alignment horizontal="center" vertical="center"/>
    </xf>
    <xf numFmtId="0" fontId="5" fillId="41" borderId="57" xfId="1051" applyFont="1" applyFill="1" applyBorder="1" applyAlignment="1">
      <alignment horizontal="center" vertical="center" shrinkToFit="1"/>
    </xf>
    <xf numFmtId="0" fontId="5" fillId="41" borderId="36" xfId="1051" applyFont="1" applyFill="1" applyBorder="1" applyAlignment="1">
      <alignment horizontal="center" vertical="center" shrinkToFit="1"/>
    </xf>
    <xf numFmtId="0" fontId="5" fillId="41" borderId="26" xfId="1051" applyFont="1" applyFill="1" applyBorder="1" applyAlignment="1">
      <alignment horizontal="center" vertical="center" shrinkToFit="1"/>
    </xf>
    <xf numFmtId="0" fontId="5" fillId="41" borderId="72" xfId="1051" applyFont="1" applyFill="1" applyBorder="1" applyAlignment="1">
      <alignment horizontal="center" vertical="center" shrinkToFit="1"/>
    </xf>
    <xf numFmtId="0" fontId="5" fillId="41" borderId="0" xfId="1051" applyFont="1" applyFill="1" applyBorder="1" applyAlignment="1">
      <alignment horizontal="center" vertical="center" shrinkToFit="1"/>
    </xf>
    <xf numFmtId="0" fontId="5" fillId="41" borderId="32" xfId="1051" applyFont="1" applyFill="1" applyBorder="1" applyAlignment="1">
      <alignment horizontal="center" vertical="center" shrinkToFit="1"/>
    </xf>
    <xf numFmtId="0" fontId="5" fillId="41" borderId="82" xfId="1051" applyFont="1" applyFill="1" applyBorder="1" applyAlignment="1">
      <alignment horizontal="center" vertical="center" shrinkToFit="1"/>
    </xf>
    <xf numFmtId="0" fontId="5" fillId="41" borderId="70" xfId="1051" applyFont="1" applyFill="1" applyBorder="1" applyAlignment="1">
      <alignment horizontal="center" vertical="center" shrinkToFit="1"/>
    </xf>
    <xf numFmtId="0" fontId="5" fillId="41" borderId="71" xfId="1051" applyFont="1" applyFill="1" applyBorder="1" applyAlignment="1">
      <alignment horizontal="center" vertical="center" shrinkToFit="1"/>
    </xf>
    <xf numFmtId="0" fontId="48" fillId="41" borderId="10" xfId="1051" applyFont="1" applyFill="1" applyBorder="1" applyAlignment="1">
      <alignment horizontal="center" vertical="center" wrapText="1"/>
    </xf>
    <xf numFmtId="0" fontId="48" fillId="41" borderId="44" xfId="1051" applyFont="1" applyFill="1" applyBorder="1" applyAlignment="1">
      <alignment horizontal="center" vertical="center" wrapText="1"/>
    </xf>
    <xf numFmtId="0" fontId="48" fillId="41" borderId="47" xfId="1051" applyFont="1" applyFill="1" applyBorder="1" applyAlignment="1">
      <alignment horizontal="center" vertical="center" wrapText="1"/>
    </xf>
    <xf numFmtId="0" fontId="48" fillId="41" borderId="28" xfId="1051" applyFont="1" applyFill="1" applyBorder="1" applyAlignment="1">
      <alignment horizontal="center" vertical="center" wrapText="1"/>
    </xf>
    <xf numFmtId="0" fontId="48" fillId="41" borderId="25" xfId="1051" applyFont="1" applyFill="1" applyBorder="1" applyAlignment="1">
      <alignment horizontal="center" vertical="center" wrapText="1"/>
    </xf>
    <xf numFmtId="0" fontId="48" fillId="41" borderId="48" xfId="1051" applyFont="1" applyFill="1" applyBorder="1" applyAlignment="1">
      <alignment horizontal="center" vertical="center" wrapText="1"/>
    </xf>
    <xf numFmtId="0" fontId="12" fillId="41" borderId="10" xfId="1051" applyNumberFormat="1" applyFont="1" applyFill="1" applyBorder="1" applyAlignment="1">
      <alignment horizontal="center" vertical="center" shrinkToFit="1"/>
    </xf>
    <xf numFmtId="0" fontId="12" fillId="41" borderId="44" xfId="1051" applyNumberFormat="1" applyFont="1" applyFill="1" applyBorder="1" applyAlignment="1">
      <alignment horizontal="center" vertical="center" shrinkToFit="1"/>
    </xf>
    <xf numFmtId="0" fontId="12" fillId="41" borderId="47" xfId="1051" applyNumberFormat="1" applyFont="1" applyFill="1" applyBorder="1" applyAlignment="1">
      <alignment horizontal="center" vertical="center" shrinkToFit="1"/>
    </xf>
    <xf numFmtId="0" fontId="12" fillId="41" borderId="28" xfId="1051" applyNumberFormat="1" applyFont="1" applyFill="1" applyBorder="1" applyAlignment="1">
      <alignment horizontal="center" vertical="center" shrinkToFit="1"/>
    </xf>
    <xf numFmtId="0" fontId="12" fillId="41" borderId="25" xfId="1051" applyNumberFormat="1" applyFont="1" applyFill="1" applyBorder="1" applyAlignment="1">
      <alignment horizontal="center" vertical="center" shrinkToFit="1"/>
    </xf>
    <xf numFmtId="0" fontId="12" fillId="41" borderId="48" xfId="1051" applyNumberFormat="1" applyFont="1" applyFill="1" applyBorder="1" applyAlignment="1">
      <alignment horizontal="center" vertical="center" shrinkToFit="1"/>
    </xf>
    <xf numFmtId="0" fontId="12" fillId="41" borderId="10" xfId="1051" applyFont="1" applyFill="1" applyBorder="1" applyAlignment="1">
      <alignment horizontal="center" vertical="center" shrinkToFit="1"/>
    </xf>
    <xf numFmtId="180" fontId="12" fillId="41" borderId="6" xfId="1051" applyNumberFormat="1" applyFont="1" applyFill="1" applyBorder="1" applyAlignment="1">
      <alignment horizontal="center" vertical="center"/>
    </xf>
    <xf numFmtId="0" fontId="12" fillId="41" borderId="6" xfId="1051" applyNumberFormat="1" applyFont="1" applyFill="1" applyBorder="1" applyAlignment="1">
      <alignment horizontal="center" vertical="center"/>
    </xf>
    <xf numFmtId="0" fontId="12" fillId="41" borderId="43" xfId="1051" applyFont="1" applyFill="1" applyBorder="1" applyAlignment="1">
      <alignment horizontal="right" vertical="center"/>
    </xf>
    <xf numFmtId="0" fontId="12" fillId="41" borderId="39" xfId="1051" applyFont="1" applyFill="1" applyBorder="1" applyAlignment="1">
      <alignment horizontal="right" vertical="center"/>
    </xf>
    <xf numFmtId="179" fontId="12" fillId="41" borderId="34" xfId="1051" applyNumberFormat="1" applyFont="1" applyFill="1" applyBorder="1" applyAlignment="1">
      <alignment horizontal="center" vertical="center"/>
    </xf>
    <xf numFmtId="179" fontId="12" fillId="41" borderId="31" xfId="1051" applyNumberFormat="1" applyFont="1" applyFill="1" applyBorder="1" applyAlignment="1">
      <alignment horizontal="center" vertical="center"/>
    </xf>
    <xf numFmtId="179" fontId="48" fillId="41" borderId="31" xfId="1051" applyNumberFormat="1" applyFont="1" applyFill="1" applyBorder="1" applyAlignment="1">
      <alignment horizontal="center" vertical="center"/>
    </xf>
    <xf numFmtId="199" fontId="12" fillId="41" borderId="10" xfId="1051" applyNumberFormat="1" applyFont="1" applyFill="1" applyBorder="1" applyAlignment="1">
      <alignment horizontal="right" vertical="center"/>
    </xf>
    <xf numFmtId="0" fontId="90" fillId="41" borderId="44" xfId="0" applyFont="1" applyFill="1" applyBorder="1" applyAlignment="1">
      <alignment horizontal="right" vertical="center"/>
    </xf>
    <xf numFmtId="199" fontId="12" fillId="41" borderId="44" xfId="1051" applyNumberFormat="1" applyFont="1" applyFill="1" applyBorder="1" applyAlignment="1">
      <alignment horizontal="left" vertical="center"/>
    </xf>
    <xf numFmtId="0" fontId="90" fillId="41" borderId="44" xfId="0" applyFont="1" applyFill="1" applyBorder="1" applyAlignment="1">
      <alignment horizontal="left" vertical="center"/>
    </xf>
    <xf numFmtId="0" fontId="12" fillId="41" borderId="44" xfId="1051" applyFont="1" applyFill="1" applyBorder="1" applyAlignment="1">
      <alignment horizontal="left" vertical="center"/>
    </xf>
    <xf numFmtId="0" fontId="90" fillId="41" borderId="47" xfId="0" applyFont="1" applyFill="1" applyBorder="1" applyAlignment="1">
      <alignment horizontal="left" vertical="center"/>
    </xf>
    <xf numFmtId="0" fontId="12" fillId="41" borderId="28" xfId="1051" applyFont="1" applyFill="1" applyBorder="1" applyAlignment="1">
      <alignment horizontal="left" vertical="center" shrinkToFit="1"/>
    </xf>
    <xf numFmtId="0" fontId="90" fillId="41" borderId="25" xfId="0" applyFont="1" applyFill="1" applyBorder="1" applyAlignment="1">
      <alignment horizontal="left" vertical="center" shrinkToFit="1"/>
    </xf>
    <xf numFmtId="0" fontId="90" fillId="41" borderId="48" xfId="0" applyFont="1" applyFill="1" applyBorder="1" applyAlignment="1">
      <alignment horizontal="left" vertical="center" shrinkToFit="1"/>
    </xf>
    <xf numFmtId="0" fontId="12" fillId="41" borderId="10" xfId="1051" applyFont="1" applyFill="1" applyBorder="1" applyAlignment="1">
      <alignment horizontal="center" vertical="center" wrapText="1"/>
    </xf>
    <xf numFmtId="0" fontId="12" fillId="41" borderId="44" xfId="1051" applyFont="1" applyFill="1" applyBorder="1" applyAlignment="1">
      <alignment horizontal="center" vertical="center" wrapText="1"/>
    </xf>
    <xf numFmtId="0" fontId="12" fillId="41" borderId="47" xfId="1051" applyFont="1" applyFill="1" applyBorder="1" applyAlignment="1">
      <alignment horizontal="center" vertical="center" wrapText="1"/>
    </xf>
    <xf numFmtId="0" fontId="12" fillId="41" borderId="28" xfId="1051" applyFont="1" applyFill="1" applyBorder="1" applyAlignment="1">
      <alignment horizontal="center" vertical="center" wrapText="1"/>
    </xf>
    <xf numFmtId="0" fontId="12" fillId="41" borderId="25" xfId="1051" applyFont="1" applyFill="1" applyBorder="1" applyAlignment="1">
      <alignment horizontal="center" vertical="center" wrapText="1"/>
    </xf>
    <xf numFmtId="0" fontId="12" fillId="41" borderId="48" xfId="1051" applyFont="1" applyFill="1" applyBorder="1" applyAlignment="1">
      <alignment horizontal="center" vertical="center" wrapText="1"/>
    </xf>
    <xf numFmtId="201" fontId="12" fillId="41" borderId="10" xfId="1051" applyNumberFormat="1" applyFont="1" applyFill="1" applyBorder="1" applyAlignment="1">
      <alignment horizontal="center" vertical="center"/>
    </xf>
    <xf numFmtId="201" fontId="90" fillId="41" borderId="44" xfId="0" applyNumberFormat="1" applyFont="1" applyFill="1" applyBorder="1" applyAlignment="1">
      <alignment horizontal="center" vertical="center"/>
    </xf>
    <xf numFmtId="201" fontId="90" fillId="41" borderId="47" xfId="0" applyNumberFormat="1" applyFont="1" applyFill="1" applyBorder="1" applyAlignment="1">
      <alignment horizontal="center" vertical="center"/>
    </xf>
    <xf numFmtId="201" fontId="90" fillId="41" borderId="28" xfId="0" applyNumberFormat="1" applyFont="1" applyFill="1" applyBorder="1" applyAlignment="1">
      <alignment horizontal="center" vertical="center"/>
    </xf>
    <xf numFmtId="201" fontId="90" fillId="41" borderId="25" xfId="0" applyNumberFormat="1" applyFont="1" applyFill="1" applyBorder="1" applyAlignment="1">
      <alignment horizontal="center" vertical="center"/>
    </xf>
    <xf numFmtId="201" fontId="90" fillId="41" borderId="48" xfId="0" applyNumberFormat="1" applyFont="1" applyFill="1" applyBorder="1" applyAlignment="1">
      <alignment horizontal="center" vertical="center"/>
    </xf>
    <xf numFmtId="180" fontId="12" fillId="41" borderId="23" xfId="1051" applyNumberFormat="1" applyFont="1" applyFill="1" applyBorder="1" applyAlignment="1">
      <alignment horizontal="center" vertical="center"/>
    </xf>
    <xf numFmtId="0" fontId="90" fillId="41" borderId="4" xfId="0" applyFont="1" applyFill="1" applyBorder="1" applyAlignment="1">
      <alignment horizontal="center" vertical="center"/>
    </xf>
    <xf numFmtId="0" fontId="90" fillId="41" borderId="24" xfId="0" applyFont="1" applyFill="1" applyBorder="1" applyAlignment="1">
      <alignment horizontal="center" vertical="center"/>
    </xf>
    <xf numFmtId="202" fontId="12" fillId="41" borderId="23" xfId="1051" applyNumberFormat="1" applyFont="1" applyFill="1" applyBorder="1" applyAlignment="1">
      <alignment horizontal="center" vertical="center"/>
    </xf>
    <xf numFmtId="202" fontId="90" fillId="41" borderId="4" xfId="0" applyNumberFormat="1" applyFont="1" applyFill="1" applyBorder="1" applyAlignment="1">
      <alignment horizontal="center" vertical="center"/>
    </xf>
    <xf numFmtId="202" fontId="90" fillId="41" borderId="24" xfId="0" applyNumberFormat="1" applyFont="1" applyFill="1" applyBorder="1" applyAlignment="1">
      <alignment horizontal="center" vertical="center"/>
    </xf>
    <xf numFmtId="0" fontId="6" fillId="41" borderId="0" xfId="1051" applyFont="1" applyFill="1" applyAlignment="1">
      <alignment horizontal="left"/>
    </xf>
    <xf numFmtId="0" fontId="12" fillId="41" borderId="0" xfId="1051" applyFont="1" applyFill="1" applyAlignment="1">
      <alignment horizontal="center" vertical="center"/>
    </xf>
    <xf numFmtId="0" fontId="1" fillId="41" borderId="0" xfId="0" applyFont="1" applyFill="1" applyAlignment="1">
      <alignment horizontal="center" vertical="center"/>
    </xf>
    <xf numFmtId="0" fontId="35" fillId="41" borderId="63" xfId="1051" applyFont="1" applyFill="1" applyBorder="1" applyAlignment="1">
      <alignment horizontal="center" vertical="center" shrinkToFit="1"/>
    </xf>
    <xf numFmtId="0" fontId="11" fillId="41" borderId="64" xfId="0" applyFont="1" applyFill="1" applyBorder="1" applyAlignment="1">
      <alignment horizontal="center" vertical="center" shrinkToFit="1"/>
    </xf>
    <xf numFmtId="0" fontId="11" fillId="41" borderId="65" xfId="0" applyFont="1" applyFill="1" applyBorder="1" applyAlignment="1">
      <alignment horizontal="center" vertical="center" shrinkToFit="1"/>
    </xf>
    <xf numFmtId="0" fontId="12" fillId="41" borderId="28" xfId="1051" applyFont="1" applyFill="1" applyBorder="1" applyAlignment="1">
      <alignment horizontal="center" vertical="center"/>
    </xf>
    <xf numFmtId="0" fontId="12" fillId="41" borderId="25" xfId="1051" applyFont="1" applyFill="1" applyBorder="1" applyAlignment="1">
      <alignment horizontal="center" vertical="center"/>
    </xf>
    <xf numFmtId="0" fontId="12" fillId="41" borderId="48" xfId="1051" applyFont="1" applyFill="1" applyBorder="1" applyAlignment="1">
      <alignment horizontal="center" vertical="center"/>
    </xf>
    <xf numFmtId="0" fontId="5" fillId="41" borderId="66" xfId="1051" applyFont="1" applyFill="1" applyBorder="1" applyAlignment="1">
      <alignment horizontal="center" vertical="center" shrinkToFit="1"/>
    </xf>
    <xf numFmtId="0" fontId="90" fillId="41" borderId="67" xfId="0" applyFont="1" applyFill="1" applyBorder="1" applyAlignment="1">
      <alignment horizontal="center" vertical="center" shrinkToFit="1"/>
    </xf>
    <xf numFmtId="0" fontId="90" fillId="41" borderId="68" xfId="0" applyFont="1" applyFill="1" applyBorder="1" applyAlignment="1">
      <alignment horizontal="center" vertical="center" shrinkToFit="1"/>
    </xf>
    <xf numFmtId="0" fontId="12" fillId="41" borderId="40" xfId="1051" applyFont="1" applyFill="1" applyBorder="1" applyAlignment="1">
      <alignment horizontal="center" vertical="center" shrinkToFit="1"/>
    </xf>
    <xf numFmtId="0" fontId="12" fillId="41" borderId="42" xfId="1051" applyFont="1" applyFill="1" applyBorder="1" applyAlignment="1">
      <alignment horizontal="center" vertical="center" shrinkToFit="1"/>
    </xf>
    <xf numFmtId="0" fontId="12" fillId="41" borderId="33" xfId="1051" applyFont="1" applyFill="1" applyBorder="1" applyAlignment="1">
      <alignment horizontal="center" vertical="center" shrinkToFit="1"/>
    </xf>
    <xf numFmtId="198" fontId="89" fillId="41" borderId="23" xfId="1051" applyNumberFormat="1" applyFont="1" applyFill="1" applyBorder="1" applyAlignment="1">
      <alignment horizontal="center" vertical="center"/>
    </xf>
    <xf numFmtId="198" fontId="89" fillId="41" borderId="4" xfId="1051" applyNumberFormat="1" applyFont="1" applyFill="1" applyBorder="1" applyAlignment="1">
      <alignment horizontal="center" vertical="center"/>
    </xf>
    <xf numFmtId="0" fontId="89" fillId="41" borderId="4" xfId="1051" applyNumberFormat="1" applyFont="1" applyFill="1" applyBorder="1" applyAlignment="1">
      <alignment horizontal="center" vertical="center"/>
    </xf>
    <xf numFmtId="0" fontId="89" fillId="41" borderId="24" xfId="1051"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E821E08C-3CF1-4E78-9BAB-766ECE874EE5}"/>
            </a:ext>
          </a:extLst>
        </xdr:cNvPr>
        <xdr:cNvSpPr txBox="1"/>
      </xdr:nvSpPr>
      <xdr:spPr>
        <a:xfrm>
          <a:off x="4410075" y="57151"/>
          <a:ext cx="3786189" cy="238124"/>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220789/AppData/Local/Microsoft/Windows/INetCache/IE/P8IW8HN1/&#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tabSelected="1"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46"/>
    </row>
    <row r="3" spans="2:9">
      <c r="I3" s="46"/>
    </row>
    <row r="4" spans="2:9" ht="20.25" customHeight="1">
      <c r="I4" s="46" t="s">
        <v>61</v>
      </c>
    </row>
    <row r="5" spans="2:9">
      <c r="B5" s="129" t="s">
        <v>151</v>
      </c>
      <c r="C5" s="129"/>
      <c r="D5" s="129"/>
      <c r="E5" s="2" t="s">
        <v>62</v>
      </c>
    </row>
    <row r="6" spans="2:9" ht="33" customHeight="1">
      <c r="C6" s="130" t="s">
        <v>44</v>
      </c>
      <c r="D6" s="130"/>
      <c r="E6" s="130"/>
      <c r="F6" s="130"/>
      <c r="G6" s="130"/>
      <c r="H6" s="130"/>
    </row>
    <row r="7" spans="2:9" ht="12" customHeight="1"/>
    <row r="8" spans="2:9" ht="55.5" customHeight="1">
      <c r="B8" s="131" t="s">
        <v>152</v>
      </c>
      <c r="C8" s="131"/>
      <c r="D8" s="131"/>
      <c r="E8" s="131"/>
      <c r="F8" s="131"/>
      <c r="G8" s="131"/>
      <c r="H8" s="131"/>
      <c r="I8" s="131"/>
    </row>
    <row r="9" spans="2:9" ht="7.5" customHeight="1"/>
    <row r="10" spans="2:9" ht="19.5" customHeight="1">
      <c r="B10" s="36" t="s">
        <v>66</v>
      </c>
    </row>
    <row r="11" spans="2:9" ht="19.5" customHeight="1">
      <c r="B11" s="132" t="s">
        <v>71</v>
      </c>
      <c r="C11" s="133"/>
      <c r="D11" s="4" t="s">
        <v>21</v>
      </c>
      <c r="E11" s="123" t="s">
        <v>76</v>
      </c>
      <c r="F11" s="123"/>
      <c r="G11" s="123"/>
      <c r="H11" s="123"/>
      <c r="I11" s="124"/>
    </row>
    <row r="12" spans="2:9" ht="19.5" customHeight="1">
      <c r="B12" s="119"/>
      <c r="C12" s="134"/>
      <c r="D12" s="5" t="s">
        <v>22</v>
      </c>
      <c r="E12" s="125" t="s">
        <v>73</v>
      </c>
      <c r="F12" s="125"/>
      <c r="G12" s="125"/>
      <c r="H12" s="125"/>
      <c r="I12" s="126"/>
    </row>
    <row r="13" spans="2:9" ht="19.5" customHeight="1">
      <c r="B13" s="119"/>
      <c r="C13" s="134"/>
      <c r="D13" s="5" t="s">
        <v>23</v>
      </c>
      <c r="E13" s="125" t="s">
        <v>74</v>
      </c>
      <c r="F13" s="125"/>
      <c r="G13" s="125"/>
      <c r="H13" s="125"/>
      <c r="I13" s="126"/>
    </row>
    <row r="14" spans="2:9" ht="19.5" customHeight="1">
      <c r="B14" s="119"/>
      <c r="C14" s="134"/>
      <c r="D14" s="5" t="s">
        <v>56</v>
      </c>
      <c r="E14" s="125" t="s">
        <v>148</v>
      </c>
      <c r="F14" s="125"/>
      <c r="G14" s="125"/>
      <c r="H14" s="125"/>
      <c r="I14" s="126"/>
    </row>
    <row r="15" spans="2:9" ht="19.5" customHeight="1">
      <c r="B15" s="119"/>
      <c r="C15" s="134"/>
      <c r="D15" s="5"/>
      <c r="E15" s="127"/>
      <c r="F15" s="127"/>
      <c r="G15" s="127"/>
      <c r="H15" s="127"/>
      <c r="I15" s="128"/>
    </row>
    <row r="16" spans="2:9" ht="19.5" customHeight="1">
      <c r="B16" s="117" t="s">
        <v>45</v>
      </c>
      <c r="C16" s="118"/>
      <c r="D16" s="4" t="s">
        <v>57</v>
      </c>
      <c r="E16" s="123" t="s">
        <v>153</v>
      </c>
      <c r="F16" s="123"/>
      <c r="G16" s="123"/>
      <c r="H16" s="123"/>
      <c r="I16" s="124"/>
    </row>
    <row r="17" spans="2:9" ht="19.5" customHeight="1">
      <c r="B17" s="119"/>
      <c r="C17" s="120"/>
      <c r="D17" s="5" t="s">
        <v>24</v>
      </c>
      <c r="E17" s="125" t="s">
        <v>154</v>
      </c>
      <c r="F17" s="125"/>
      <c r="G17" s="125"/>
      <c r="H17" s="125"/>
      <c r="I17" s="126"/>
    </row>
    <row r="18" spans="2:9" ht="19.5" customHeight="1">
      <c r="B18" s="119"/>
      <c r="C18" s="120"/>
      <c r="D18" s="5" t="s">
        <v>56</v>
      </c>
      <c r="E18" s="125" t="s">
        <v>155</v>
      </c>
      <c r="F18" s="125"/>
      <c r="G18" s="125"/>
      <c r="H18" s="125"/>
      <c r="I18" s="126"/>
    </row>
    <row r="19" spans="2:9" ht="19.5" customHeight="1">
      <c r="B19" s="119"/>
      <c r="C19" s="120"/>
      <c r="D19" s="5"/>
      <c r="E19" s="125" t="s">
        <v>75</v>
      </c>
      <c r="F19" s="125"/>
      <c r="G19" s="125"/>
      <c r="H19" s="125"/>
      <c r="I19" s="126"/>
    </row>
    <row r="20" spans="2:9" ht="19.5" customHeight="1">
      <c r="B20" s="119"/>
      <c r="C20" s="120"/>
      <c r="D20" s="5" t="s">
        <v>58</v>
      </c>
      <c r="E20" s="125" t="s">
        <v>156</v>
      </c>
      <c r="F20" s="125"/>
      <c r="G20" s="125"/>
      <c r="H20" s="125"/>
      <c r="I20" s="126"/>
    </row>
    <row r="21" spans="2:9" ht="19.5" customHeight="1">
      <c r="B21" s="121"/>
      <c r="C21" s="122"/>
      <c r="D21" s="6" t="s">
        <v>59</v>
      </c>
      <c r="E21" s="127" t="s">
        <v>157</v>
      </c>
      <c r="F21" s="127"/>
      <c r="G21" s="127"/>
      <c r="H21" s="127"/>
      <c r="I21" s="128"/>
    </row>
    <row r="22" spans="2:9" ht="6.75" customHeight="1">
      <c r="E22" s="3" t="s">
        <v>60</v>
      </c>
    </row>
    <row r="23" spans="2:9" ht="19.5" customHeight="1">
      <c r="B23" s="3" t="s">
        <v>25</v>
      </c>
    </row>
    <row r="24" spans="2:9" ht="26.25" customHeight="1">
      <c r="B24" s="110" t="s">
        <v>160</v>
      </c>
      <c r="C24" s="111"/>
      <c r="D24" s="110" t="s">
        <v>26</v>
      </c>
      <c r="E24" s="111"/>
      <c r="F24" s="111"/>
      <c r="G24" s="111"/>
      <c r="H24" s="111"/>
      <c r="I24" s="107"/>
    </row>
    <row r="25" spans="2:9" ht="24.75" customHeight="1">
      <c r="B25" s="112" t="s">
        <v>32</v>
      </c>
      <c r="C25" s="112"/>
      <c r="D25" s="113" t="s">
        <v>27</v>
      </c>
      <c r="E25" s="113"/>
      <c r="F25" s="113"/>
      <c r="G25" s="113"/>
      <c r="H25" s="113"/>
      <c r="I25" s="113"/>
    </row>
    <row r="26" spans="2:9" ht="30" customHeight="1">
      <c r="B26" s="114" t="s">
        <v>164</v>
      </c>
      <c r="C26" s="114"/>
      <c r="D26" s="115"/>
      <c r="E26" s="116"/>
      <c r="F26" s="116"/>
      <c r="G26" s="116"/>
      <c r="H26" s="116"/>
      <c r="I26" s="7" t="s">
        <v>28</v>
      </c>
    </row>
    <row r="27" spans="2:9" ht="30" customHeight="1">
      <c r="B27" s="100" t="s">
        <v>165</v>
      </c>
      <c r="C27" s="101"/>
      <c r="D27" s="102"/>
      <c r="E27" s="103"/>
      <c r="F27" s="103"/>
      <c r="G27" s="103"/>
      <c r="H27" s="103"/>
      <c r="I27" s="8" t="s">
        <v>28</v>
      </c>
    </row>
    <row r="28" spans="2:9" ht="30" customHeight="1">
      <c r="B28" s="100" t="s">
        <v>161</v>
      </c>
      <c r="C28" s="101"/>
      <c r="D28" s="104"/>
      <c r="E28" s="105"/>
      <c r="F28" s="105"/>
      <c r="G28" s="105"/>
      <c r="H28" s="105"/>
      <c r="I28" s="8" t="s">
        <v>28</v>
      </c>
    </row>
    <row r="29" spans="2:9" ht="30" customHeight="1">
      <c r="B29" s="106" t="s">
        <v>29</v>
      </c>
      <c r="C29" s="107"/>
      <c r="D29" s="108"/>
      <c r="E29" s="109"/>
      <c r="F29" s="109"/>
      <c r="G29" s="109"/>
      <c r="H29" s="109"/>
      <c r="I29" s="37" t="s">
        <v>28</v>
      </c>
    </row>
    <row r="30" spans="2:9" ht="23.25" customHeight="1">
      <c r="B30" s="93" t="s">
        <v>30</v>
      </c>
      <c r="C30" s="94"/>
      <c r="D30" s="94"/>
      <c r="E30" s="94"/>
      <c r="F30" s="94"/>
      <c r="G30" s="94"/>
      <c r="H30" s="94"/>
      <c r="I30" s="94"/>
    </row>
    <row r="31" spans="2:9" ht="23.25" customHeight="1">
      <c r="B31" s="93"/>
      <c r="C31" s="95"/>
      <c r="D31" s="96"/>
      <c r="E31" s="96"/>
      <c r="F31" s="96"/>
      <c r="G31" s="96"/>
      <c r="H31" s="96"/>
      <c r="I31" s="97"/>
    </row>
    <row r="32" spans="2:9" s="1" customFormat="1" ht="21" customHeight="1">
      <c r="B32" s="98" t="s">
        <v>179</v>
      </c>
      <c r="C32" s="98"/>
      <c r="D32" s="98"/>
      <c r="E32" s="98"/>
      <c r="F32" s="98"/>
      <c r="G32" s="98"/>
      <c r="H32" s="98"/>
      <c r="I32" s="98"/>
    </row>
    <row r="33" spans="2:9" s="1" customFormat="1" ht="21" customHeight="1">
      <c r="B33" s="99"/>
      <c r="C33" s="99"/>
      <c r="D33" s="99"/>
      <c r="E33" s="99"/>
      <c r="F33" s="99"/>
      <c r="G33" s="99"/>
      <c r="H33" s="99"/>
      <c r="I33" s="99"/>
    </row>
    <row r="34" spans="2:9" s="1" customFormat="1" ht="21" customHeight="1">
      <c r="B34" s="99"/>
      <c r="C34" s="99"/>
      <c r="D34" s="99"/>
      <c r="E34" s="99"/>
      <c r="F34" s="99"/>
      <c r="G34" s="99"/>
      <c r="H34" s="99"/>
      <c r="I34" s="99"/>
    </row>
    <row r="35" spans="2:9" s="1" customFormat="1" ht="21" customHeight="1">
      <c r="B35" s="99"/>
      <c r="C35" s="99"/>
      <c r="D35" s="99"/>
      <c r="E35" s="99"/>
      <c r="F35" s="99"/>
      <c r="G35" s="99"/>
      <c r="H35" s="99"/>
      <c r="I35" s="99"/>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0"/>
  <sheetViews>
    <sheetView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46"/>
    </row>
    <row r="3" spans="2:9">
      <c r="I3" s="46"/>
    </row>
    <row r="4" spans="2:9" ht="20.25" customHeight="1">
      <c r="I4" s="46" t="s">
        <v>61</v>
      </c>
    </row>
    <row r="5" spans="2:9">
      <c r="B5" s="129" t="s">
        <v>151</v>
      </c>
      <c r="C5" s="129"/>
      <c r="D5" s="129"/>
      <c r="E5" s="2" t="s">
        <v>62</v>
      </c>
    </row>
    <row r="6" spans="2:9" ht="33" customHeight="1">
      <c r="C6" s="130" t="s">
        <v>44</v>
      </c>
      <c r="D6" s="130"/>
      <c r="E6" s="130"/>
      <c r="F6" s="130"/>
      <c r="G6" s="130"/>
      <c r="H6" s="130"/>
    </row>
    <row r="7" spans="2:9" ht="12" customHeight="1"/>
    <row r="8" spans="2:9" ht="55.5" customHeight="1">
      <c r="B8" s="131" t="s">
        <v>158</v>
      </c>
      <c r="C8" s="131"/>
      <c r="D8" s="131"/>
      <c r="E8" s="131"/>
      <c r="F8" s="131"/>
      <c r="G8" s="131"/>
      <c r="H8" s="131"/>
      <c r="I8" s="131"/>
    </row>
    <row r="9" spans="2:9" ht="7.5" customHeight="1"/>
    <row r="10" spans="2:9" ht="19.5" customHeight="1">
      <c r="B10" s="36" t="s">
        <v>66</v>
      </c>
    </row>
    <row r="11" spans="2:9" ht="19.5" customHeight="1">
      <c r="B11" s="132" t="s">
        <v>67</v>
      </c>
      <c r="C11" s="133"/>
      <c r="D11" s="4" t="s">
        <v>21</v>
      </c>
      <c r="E11" s="123" t="s">
        <v>76</v>
      </c>
      <c r="F11" s="123"/>
      <c r="G11" s="123"/>
      <c r="H11" s="123"/>
      <c r="I11" s="124"/>
    </row>
    <row r="12" spans="2:9" ht="19.5" customHeight="1">
      <c r="B12" s="119"/>
      <c r="C12" s="134"/>
      <c r="D12" s="5" t="s">
        <v>22</v>
      </c>
      <c r="E12" s="125" t="s">
        <v>77</v>
      </c>
      <c r="F12" s="125"/>
      <c r="G12" s="125"/>
      <c r="H12" s="125"/>
      <c r="I12" s="126"/>
    </row>
    <row r="13" spans="2:9" ht="19.5" customHeight="1">
      <c r="B13" s="119"/>
      <c r="C13" s="134"/>
      <c r="D13" s="5" t="s">
        <v>23</v>
      </c>
      <c r="E13" s="125" t="s">
        <v>74</v>
      </c>
      <c r="F13" s="125"/>
      <c r="G13" s="125"/>
      <c r="H13" s="125"/>
      <c r="I13" s="126"/>
    </row>
    <row r="14" spans="2:9" ht="19.5" customHeight="1">
      <c r="B14" s="119"/>
      <c r="C14" s="134"/>
      <c r="D14" s="5" t="s">
        <v>56</v>
      </c>
      <c r="E14" s="125" t="s">
        <v>148</v>
      </c>
      <c r="F14" s="125"/>
      <c r="G14" s="125"/>
      <c r="H14" s="125"/>
      <c r="I14" s="126"/>
    </row>
    <row r="15" spans="2:9" ht="19.5" customHeight="1">
      <c r="B15" s="119"/>
      <c r="C15" s="134"/>
      <c r="D15" s="6" t="s">
        <v>59</v>
      </c>
      <c r="E15" s="127" t="s">
        <v>157</v>
      </c>
      <c r="F15" s="127"/>
      <c r="G15" s="127"/>
      <c r="H15" s="127"/>
      <c r="I15" s="128"/>
    </row>
    <row r="16" spans="2:9" ht="19.5" customHeight="1">
      <c r="B16" s="132" t="s">
        <v>68</v>
      </c>
      <c r="C16" s="133"/>
      <c r="D16" s="4" t="s">
        <v>21</v>
      </c>
      <c r="E16" s="123" t="s">
        <v>76</v>
      </c>
      <c r="F16" s="123"/>
      <c r="G16" s="123"/>
      <c r="H16" s="123"/>
      <c r="I16" s="124"/>
    </row>
    <row r="17" spans="2:9" ht="19.5" customHeight="1">
      <c r="B17" s="119"/>
      <c r="C17" s="134"/>
      <c r="D17" s="5" t="s">
        <v>22</v>
      </c>
      <c r="E17" s="125" t="s">
        <v>77</v>
      </c>
      <c r="F17" s="125"/>
      <c r="G17" s="125"/>
      <c r="H17" s="125"/>
      <c r="I17" s="126"/>
    </row>
    <row r="18" spans="2:9" ht="19.5" customHeight="1">
      <c r="B18" s="119"/>
      <c r="C18" s="134"/>
      <c r="D18" s="5" t="s">
        <v>23</v>
      </c>
      <c r="E18" s="125" t="s">
        <v>74</v>
      </c>
      <c r="F18" s="125"/>
      <c r="G18" s="125"/>
      <c r="H18" s="125"/>
      <c r="I18" s="126"/>
    </row>
    <row r="19" spans="2:9" ht="19.5" customHeight="1">
      <c r="B19" s="119"/>
      <c r="C19" s="134"/>
      <c r="D19" s="5" t="s">
        <v>56</v>
      </c>
      <c r="E19" s="125" t="s">
        <v>148</v>
      </c>
      <c r="F19" s="125"/>
      <c r="G19" s="125"/>
      <c r="H19" s="125"/>
      <c r="I19" s="126"/>
    </row>
    <row r="20" spans="2:9" ht="19.5" customHeight="1">
      <c r="B20" s="119"/>
      <c r="C20" s="134"/>
      <c r="D20" s="6" t="s">
        <v>159</v>
      </c>
      <c r="E20" s="127" t="s">
        <v>157</v>
      </c>
      <c r="F20" s="127"/>
      <c r="G20" s="127"/>
      <c r="H20" s="127"/>
      <c r="I20" s="128"/>
    </row>
    <row r="21" spans="2:9" ht="19.5" customHeight="1">
      <c r="B21" s="132" t="s">
        <v>69</v>
      </c>
      <c r="C21" s="133"/>
      <c r="D21" s="4" t="s">
        <v>21</v>
      </c>
      <c r="E21" s="123"/>
      <c r="F21" s="123"/>
      <c r="G21" s="123"/>
      <c r="H21" s="123"/>
      <c r="I21" s="124"/>
    </row>
    <row r="22" spans="2:9" ht="19.5" customHeight="1">
      <c r="B22" s="119"/>
      <c r="C22" s="134"/>
      <c r="D22" s="5" t="s">
        <v>22</v>
      </c>
      <c r="E22" s="125"/>
      <c r="F22" s="125"/>
      <c r="G22" s="125"/>
      <c r="H22" s="125"/>
      <c r="I22" s="126"/>
    </row>
    <row r="23" spans="2:9" ht="19.5" customHeight="1">
      <c r="B23" s="119"/>
      <c r="C23" s="134"/>
      <c r="D23" s="5" t="s">
        <v>23</v>
      </c>
      <c r="E23" s="125"/>
      <c r="F23" s="125"/>
      <c r="G23" s="125"/>
      <c r="H23" s="125"/>
      <c r="I23" s="126"/>
    </row>
    <row r="24" spans="2:9" ht="19.5" customHeight="1">
      <c r="B24" s="119"/>
      <c r="C24" s="134"/>
      <c r="D24" s="5" t="s">
        <v>56</v>
      </c>
      <c r="E24" s="125" t="s">
        <v>38</v>
      </c>
      <c r="F24" s="125"/>
      <c r="G24" s="125"/>
      <c r="H24" s="125"/>
      <c r="I24" s="126"/>
    </row>
    <row r="25" spans="2:9" ht="19.5" customHeight="1">
      <c r="B25" s="119"/>
      <c r="C25" s="134"/>
      <c r="D25" s="6" t="s">
        <v>159</v>
      </c>
      <c r="E25" s="47"/>
      <c r="F25" s="136"/>
      <c r="G25" s="136"/>
      <c r="H25" s="136"/>
      <c r="I25" s="122"/>
    </row>
    <row r="26" spans="2:9" ht="19.5" customHeight="1">
      <c r="B26" s="132" t="s">
        <v>70</v>
      </c>
      <c r="C26" s="133"/>
      <c r="D26" s="4" t="s">
        <v>21</v>
      </c>
      <c r="E26" s="123"/>
      <c r="F26" s="123"/>
      <c r="G26" s="123"/>
      <c r="H26" s="123"/>
      <c r="I26" s="124"/>
    </row>
    <row r="27" spans="2:9" ht="19.5" customHeight="1">
      <c r="B27" s="119"/>
      <c r="C27" s="134"/>
      <c r="D27" s="5" t="s">
        <v>22</v>
      </c>
      <c r="E27" s="125"/>
      <c r="F27" s="125"/>
      <c r="G27" s="125"/>
      <c r="H27" s="125"/>
      <c r="I27" s="126"/>
    </row>
    <row r="28" spans="2:9" ht="19.5" customHeight="1">
      <c r="B28" s="119"/>
      <c r="C28" s="134"/>
      <c r="D28" s="5" t="s">
        <v>23</v>
      </c>
      <c r="E28" s="125"/>
      <c r="F28" s="125"/>
      <c r="G28" s="125"/>
      <c r="H28" s="125"/>
      <c r="I28" s="126"/>
    </row>
    <row r="29" spans="2:9" ht="19.5" customHeight="1">
      <c r="B29" s="119"/>
      <c r="C29" s="134"/>
      <c r="D29" s="5" t="s">
        <v>56</v>
      </c>
      <c r="E29" s="125" t="s">
        <v>38</v>
      </c>
      <c r="F29" s="125"/>
      <c r="G29" s="125"/>
      <c r="H29" s="125"/>
      <c r="I29" s="126"/>
    </row>
    <row r="30" spans="2:9" ht="19.5" customHeight="1">
      <c r="B30" s="119"/>
      <c r="C30" s="134"/>
      <c r="D30" s="6" t="s">
        <v>159</v>
      </c>
      <c r="E30" s="47"/>
      <c r="F30" s="136"/>
      <c r="G30" s="136"/>
      <c r="H30" s="136"/>
      <c r="I30" s="122"/>
    </row>
    <row r="31" spans="2:9" ht="19.5" customHeight="1">
      <c r="B31" s="117" t="s">
        <v>45</v>
      </c>
      <c r="C31" s="118"/>
      <c r="D31" s="4" t="s">
        <v>57</v>
      </c>
      <c r="E31" s="123"/>
      <c r="F31" s="123"/>
      <c r="G31" s="123"/>
      <c r="H31" s="123"/>
      <c r="I31" s="124"/>
    </row>
    <row r="32" spans="2:9" ht="19.5" customHeight="1">
      <c r="B32" s="119"/>
      <c r="C32" s="120"/>
      <c r="D32" s="5" t="s">
        <v>24</v>
      </c>
      <c r="E32" s="125"/>
      <c r="F32" s="125"/>
      <c r="G32" s="125"/>
      <c r="H32" s="125"/>
      <c r="I32" s="126"/>
    </row>
    <row r="33" spans="2:9" ht="19.5" customHeight="1">
      <c r="B33" s="119"/>
      <c r="C33" s="120"/>
      <c r="D33" s="5" t="s">
        <v>56</v>
      </c>
      <c r="E33" s="125" t="s">
        <v>38</v>
      </c>
      <c r="F33" s="125"/>
      <c r="G33" s="125"/>
      <c r="H33" s="125"/>
      <c r="I33" s="126"/>
    </row>
    <row r="34" spans="2:9" ht="19.5" customHeight="1">
      <c r="B34" s="119"/>
      <c r="C34" s="120"/>
      <c r="D34" s="5"/>
      <c r="E34" s="125"/>
      <c r="F34" s="125"/>
      <c r="G34" s="125"/>
      <c r="H34" s="125"/>
      <c r="I34" s="126"/>
    </row>
    <row r="35" spans="2:9" ht="19.5" customHeight="1">
      <c r="B35" s="119"/>
      <c r="C35" s="120"/>
      <c r="D35" s="5" t="s">
        <v>58</v>
      </c>
      <c r="E35" s="125" t="s">
        <v>149</v>
      </c>
      <c r="F35" s="125"/>
      <c r="G35" s="125"/>
      <c r="H35" s="125"/>
      <c r="I35" s="126"/>
    </row>
    <row r="36" spans="2:9" ht="19.5" customHeight="1">
      <c r="B36" s="121"/>
      <c r="C36" s="122"/>
      <c r="D36" s="6" t="s">
        <v>59</v>
      </c>
      <c r="E36" s="127"/>
      <c r="F36" s="127"/>
      <c r="G36" s="127"/>
      <c r="H36" s="127"/>
      <c r="I36" s="128"/>
    </row>
    <row r="37" spans="2:9" ht="6.75" customHeight="1">
      <c r="E37" s="3" t="s">
        <v>60</v>
      </c>
    </row>
    <row r="38" spans="2:9" ht="19.5" customHeight="1">
      <c r="B38" s="3" t="s">
        <v>25</v>
      </c>
    </row>
    <row r="39" spans="2:9" ht="26.25" customHeight="1">
      <c r="B39" s="110" t="s">
        <v>160</v>
      </c>
      <c r="C39" s="111"/>
      <c r="D39" s="110" t="s">
        <v>26</v>
      </c>
      <c r="E39" s="111"/>
      <c r="F39" s="111"/>
      <c r="G39" s="111"/>
      <c r="H39" s="111"/>
      <c r="I39" s="107"/>
    </row>
    <row r="40" spans="2:9" ht="24.75" customHeight="1">
      <c r="B40" s="112" t="s">
        <v>32</v>
      </c>
      <c r="C40" s="112"/>
      <c r="D40" s="113" t="s">
        <v>27</v>
      </c>
      <c r="E40" s="113"/>
      <c r="F40" s="113"/>
      <c r="G40" s="113"/>
      <c r="H40" s="113"/>
      <c r="I40" s="113"/>
    </row>
    <row r="41" spans="2:9" ht="30" customHeight="1">
      <c r="B41" s="114" t="s">
        <v>164</v>
      </c>
      <c r="C41" s="114"/>
      <c r="D41" s="115"/>
      <c r="E41" s="116"/>
      <c r="F41" s="116"/>
      <c r="G41" s="116"/>
      <c r="H41" s="116"/>
      <c r="I41" s="7" t="s">
        <v>28</v>
      </c>
    </row>
    <row r="42" spans="2:9" ht="30" customHeight="1">
      <c r="B42" s="100" t="s">
        <v>165</v>
      </c>
      <c r="C42" s="101"/>
      <c r="D42" s="102"/>
      <c r="E42" s="103"/>
      <c r="F42" s="103"/>
      <c r="G42" s="103"/>
      <c r="H42" s="103"/>
      <c r="I42" s="8" t="s">
        <v>28</v>
      </c>
    </row>
    <row r="43" spans="2:9" ht="30" customHeight="1">
      <c r="B43" s="100" t="s">
        <v>161</v>
      </c>
      <c r="C43" s="101"/>
      <c r="D43" s="104"/>
      <c r="E43" s="105"/>
      <c r="F43" s="105"/>
      <c r="G43" s="105"/>
      <c r="H43" s="105"/>
      <c r="I43" s="8" t="s">
        <v>28</v>
      </c>
    </row>
    <row r="44" spans="2:9" ht="30" customHeight="1">
      <c r="B44" s="106" t="s">
        <v>29</v>
      </c>
      <c r="C44" s="107"/>
      <c r="D44" s="108"/>
      <c r="E44" s="109"/>
      <c r="F44" s="109"/>
      <c r="G44" s="109"/>
      <c r="H44" s="109"/>
      <c r="I44" s="37" t="s">
        <v>28</v>
      </c>
    </row>
    <row r="45" spans="2:9" ht="23.25" customHeight="1">
      <c r="B45" s="93" t="s">
        <v>30</v>
      </c>
      <c r="C45" s="94"/>
      <c r="D45" s="94"/>
      <c r="E45" s="94"/>
      <c r="F45" s="94"/>
      <c r="G45" s="94"/>
      <c r="H45" s="94"/>
      <c r="I45" s="94"/>
    </row>
    <row r="46" spans="2:9" ht="23.25" customHeight="1">
      <c r="B46" s="93"/>
      <c r="C46" s="95"/>
      <c r="D46" s="96"/>
      <c r="E46" s="96"/>
      <c r="F46" s="96"/>
      <c r="G46" s="96"/>
      <c r="H46" s="96"/>
      <c r="I46" s="97"/>
    </row>
    <row r="47" spans="2:9" s="1" customFormat="1" ht="21" customHeight="1">
      <c r="B47" s="135" t="s">
        <v>180</v>
      </c>
      <c r="C47" s="98"/>
      <c r="D47" s="98"/>
      <c r="E47" s="98"/>
      <c r="F47" s="98"/>
      <c r="G47" s="98"/>
      <c r="H47" s="98"/>
      <c r="I47" s="98"/>
    </row>
    <row r="48" spans="2:9" s="1" customFormat="1" ht="21" customHeight="1">
      <c r="B48" s="99"/>
      <c r="C48" s="99"/>
      <c r="D48" s="99"/>
      <c r="E48" s="99"/>
      <c r="F48" s="99"/>
      <c r="G48" s="99"/>
      <c r="H48" s="99"/>
      <c r="I48" s="99"/>
    </row>
    <row r="49" spans="2:9" s="1" customFormat="1" ht="21" customHeight="1">
      <c r="B49" s="99"/>
      <c r="C49" s="99"/>
      <c r="D49" s="99"/>
      <c r="E49" s="99"/>
      <c r="F49" s="99"/>
      <c r="G49" s="99"/>
      <c r="H49" s="99"/>
      <c r="I49" s="99"/>
    </row>
    <row r="50" spans="2:9" s="1" customFormat="1" ht="21" customHeight="1">
      <c r="B50" s="99"/>
      <c r="C50" s="99"/>
      <c r="D50" s="99"/>
      <c r="E50" s="99"/>
      <c r="F50" s="99"/>
      <c r="G50" s="99"/>
      <c r="H50" s="99"/>
      <c r="I50" s="99"/>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CA40"/>
  <sheetViews>
    <sheetView showGridLines="0" view="pageBreakPreview" zoomScale="70" zoomScaleNormal="85" zoomScaleSheetLayoutView="70" workbookViewId="0">
      <pane xSplit="1" ySplit="7" topLeftCell="B8" activePane="bottomRight" state="frozen"/>
      <selection activeCell="C32" sqref="C32"/>
      <selection pane="topRight" activeCell="C32" sqref="C32"/>
      <selection pane="bottomLeft" activeCell="C32" sqref="C32"/>
      <selection pane="bottomRight"/>
    </sheetView>
  </sheetViews>
  <sheetFormatPr defaultColWidth="9" defaultRowHeight="13.5"/>
  <cols>
    <col min="1" max="1" width="7.625" style="10" customWidth="1"/>
    <col min="2" max="2" width="17.25" style="10" bestFit="1" customWidth="1"/>
    <col min="3" max="3" width="31.5" style="11" bestFit="1" customWidth="1"/>
    <col min="4" max="4" width="34.5" style="11" bestFit="1" customWidth="1"/>
    <col min="5" max="5" width="26.75" style="11" customWidth="1"/>
    <col min="6" max="6" width="9.75" style="11" bestFit="1" customWidth="1"/>
    <col min="7" max="7" width="9" style="11"/>
    <col min="8" max="8" width="32" style="11" bestFit="1" customWidth="1"/>
    <col min="9" max="9" width="14.375" style="11" customWidth="1"/>
    <col min="10" max="10" width="7.5" style="11" bestFit="1" customWidth="1"/>
    <col min="11" max="11" width="40" style="11" customWidth="1"/>
    <col min="12" max="12" width="16.5" style="11" bestFit="1" customWidth="1"/>
    <col min="13" max="13" width="33" style="10" customWidth="1"/>
    <col min="14" max="17" width="22.25" style="11" customWidth="1"/>
    <col min="18" max="24" width="13.75" style="11" customWidth="1"/>
    <col min="25" max="29" width="17.625" style="11" customWidth="1"/>
    <col min="30" max="31" width="17.125" style="11" customWidth="1"/>
    <col min="32" max="33" width="16.625" style="11" customWidth="1"/>
    <col min="34" max="35" width="16.5" style="11" customWidth="1"/>
    <col min="36" max="36" width="13.75" style="11" customWidth="1"/>
    <col min="37" max="37" width="16.125" style="11" customWidth="1"/>
    <col min="38" max="51" width="15.75" style="11" customWidth="1"/>
    <col min="52" max="53" width="11.75" style="11" customWidth="1"/>
    <col min="54" max="54" width="19" style="14" bestFit="1" customWidth="1"/>
    <col min="55" max="55" width="19" style="14" customWidth="1"/>
    <col min="56" max="57" width="20.25" style="14" customWidth="1"/>
    <col min="58" max="58" width="21.75" style="14" bestFit="1" customWidth="1"/>
    <col min="59" max="59" width="21.75" style="14" customWidth="1"/>
    <col min="60" max="60" width="21" style="11" customWidth="1"/>
    <col min="61" max="61" width="13.75" style="11" customWidth="1"/>
    <col min="62" max="62" width="41.5" style="11" bestFit="1" customWidth="1"/>
    <col min="63" max="63" width="16.75" style="11" customWidth="1"/>
    <col min="64" max="64" width="17.25" style="11" bestFit="1" customWidth="1"/>
    <col min="65" max="65" width="21.5" style="11" bestFit="1" customWidth="1"/>
    <col min="66" max="66" width="10.25" style="11" bestFit="1" customWidth="1"/>
    <col min="67" max="67" width="14.25" style="11" customWidth="1"/>
    <col min="68" max="68" width="57.625" style="11" bestFit="1" customWidth="1"/>
    <col min="69" max="79" width="12.25" style="11" customWidth="1"/>
    <col min="80" max="16384" width="9" style="11"/>
  </cols>
  <sheetData>
    <row r="1" spans="1:79" ht="25.35" customHeight="1">
      <c r="A1" s="48" t="s">
        <v>78</v>
      </c>
      <c r="B1" s="9"/>
      <c r="C1" s="10"/>
      <c r="D1" s="10"/>
      <c r="E1" s="10"/>
      <c r="F1" s="10"/>
      <c r="G1" s="10"/>
      <c r="H1" s="10"/>
      <c r="I1" s="10"/>
      <c r="J1" s="10"/>
      <c r="L1" s="10"/>
      <c r="M1" s="11"/>
      <c r="BB1" s="11"/>
      <c r="BC1" s="11"/>
      <c r="BD1" s="11"/>
      <c r="BE1" s="11"/>
      <c r="BF1" s="11"/>
      <c r="BG1" s="11"/>
    </row>
    <row r="2" spans="1:79" s="10" customFormat="1" ht="24.75" customHeight="1">
      <c r="A2" s="12">
        <v>1</v>
      </c>
      <c r="B2" s="12">
        <v>2</v>
      </c>
      <c r="C2" s="12">
        <v>3</v>
      </c>
      <c r="D2" s="12">
        <v>4</v>
      </c>
      <c r="E2" s="12">
        <v>5</v>
      </c>
      <c r="F2" s="12">
        <v>6</v>
      </c>
      <c r="G2" s="12">
        <v>7</v>
      </c>
      <c r="H2" s="12">
        <v>8</v>
      </c>
      <c r="I2" s="12">
        <v>9</v>
      </c>
      <c r="J2" s="12">
        <v>10</v>
      </c>
      <c r="K2" s="12">
        <v>11</v>
      </c>
      <c r="L2" s="12">
        <v>12</v>
      </c>
      <c r="M2" s="12">
        <v>13</v>
      </c>
      <c r="N2" s="12">
        <v>14</v>
      </c>
      <c r="O2" s="12">
        <v>15</v>
      </c>
      <c r="P2" s="12">
        <v>16</v>
      </c>
      <c r="Q2" s="12">
        <v>17</v>
      </c>
      <c r="R2" s="12">
        <v>18</v>
      </c>
      <c r="S2" s="12">
        <v>19</v>
      </c>
      <c r="T2" s="12">
        <v>20</v>
      </c>
      <c r="U2" s="12">
        <v>21</v>
      </c>
      <c r="V2" s="12">
        <v>22</v>
      </c>
      <c r="W2" s="12">
        <v>23</v>
      </c>
      <c r="X2" s="12">
        <v>24</v>
      </c>
      <c r="Y2" s="12">
        <v>25</v>
      </c>
      <c r="Z2" s="12">
        <v>26</v>
      </c>
      <c r="AA2" s="12">
        <v>27</v>
      </c>
      <c r="AB2" s="12">
        <v>28</v>
      </c>
      <c r="AC2" s="12">
        <v>29</v>
      </c>
      <c r="AD2" s="12">
        <v>30</v>
      </c>
      <c r="AE2" s="12">
        <v>31</v>
      </c>
      <c r="AF2" s="12">
        <v>32</v>
      </c>
      <c r="AG2" s="12">
        <v>33</v>
      </c>
      <c r="AH2" s="12">
        <v>34</v>
      </c>
      <c r="AI2" s="12">
        <v>35</v>
      </c>
      <c r="AJ2" s="12">
        <v>36</v>
      </c>
      <c r="AK2" s="12">
        <v>37</v>
      </c>
      <c r="AL2" s="12">
        <v>38</v>
      </c>
      <c r="AM2" s="12">
        <v>39</v>
      </c>
      <c r="AN2" s="12">
        <v>40</v>
      </c>
      <c r="AO2" s="12">
        <v>41</v>
      </c>
      <c r="AP2" s="12">
        <v>42</v>
      </c>
      <c r="AQ2" s="12">
        <v>43</v>
      </c>
      <c r="AR2" s="12">
        <v>44</v>
      </c>
      <c r="AS2" s="12">
        <v>45</v>
      </c>
      <c r="AT2" s="12">
        <v>46</v>
      </c>
      <c r="AU2" s="12">
        <v>47</v>
      </c>
      <c r="AV2" s="12">
        <v>48</v>
      </c>
      <c r="AW2" s="12">
        <v>49</v>
      </c>
      <c r="AX2" s="12">
        <v>50</v>
      </c>
      <c r="AY2" s="12">
        <v>51</v>
      </c>
      <c r="AZ2" s="12">
        <v>52</v>
      </c>
      <c r="BA2" s="12">
        <v>53</v>
      </c>
      <c r="BB2" s="12">
        <v>54</v>
      </c>
      <c r="BC2" s="12">
        <v>55</v>
      </c>
      <c r="BD2" s="12">
        <v>56</v>
      </c>
      <c r="BE2" s="12">
        <v>57</v>
      </c>
      <c r="BF2" s="12">
        <v>58</v>
      </c>
      <c r="BG2" s="12">
        <v>59</v>
      </c>
      <c r="BH2" s="12">
        <v>60</v>
      </c>
      <c r="BI2" s="12">
        <v>61</v>
      </c>
      <c r="BJ2" s="12">
        <v>62</v>
      </c>
      <c r="BK2" s="12">
        <v>63</v>
      </c>
      <c r="BL2" s="12">
        <v>64</v>
      </c>
      <c r="BM2" s="12">
        <v>65</v>
      </c>
      <c r="BN2" s="12">
        <v>66</v>
      </c>
      <c r="BO2" s="12">
        <v>67</v>
      </c>
      <c r="BP2" s="12">
        <v>68</v>
      </c>
      <c r="BQ2" s="12">
        <v>69</v>
      </c>
      <c r="BR2" s="12">
        <v>70</v>
      </c>
      <c r="BS2" s="12">
        <v>71</v>
      </c>
      <c r="BT2" s="12">
        <v>72</v>
      </c>
      <c r="BU2" s="12">
        <v>73</v>
      </c>
      <c r="BV2" s="12">
        <v>74</v>
      </c>
      <c r="BW2" s="12">
        <v>75</v>
      </c>
      <c r="BX2" s="12">
        <v>76</v>
      </c>
      <c r="BY2" s="12">
        <v>77</v>
      </c>
      <c r="BZ2" s="12">
        <v>78</v>
      </c>
      <c r="CA2" s="12">
        <v>79</v>
      </c>
    </row>
    <row r="3" spans="1:79" s="64" customFormat="1" ht="33.75">
      <c r="A3" s="13" t="s">
        <v>79</v>
      </c>
      <c r="B3" s="49" t="s">
        <v>177</v>
      </c>
      <c r="C3" s="50" t="s">
        <v>166</v>
      </c>
      <c r="D3" s="51"/>
      <c r="E3" s="52" t="s">
        <v>167</v>
      </c>
      <c r="F3" s="53" t="s">
        <v>80</v>
      </c>
      <c r="G3" s="53"/>
      <c r="H3" s="53"/>
      <c r="I3" s="54" t="s">
        <v>81</v>
      </c>
      <c r="J3" s="54" t="s">
        <v>36</v>
      </c>
      <c r="K3" s="55" t="s">
        <v>168</v>
      </c>
      <c r="L3" s="56" t="s">
        <v>31</v>
      </c>
      <c r="M3" s="52" t="s">
        <v>82</v>
      </c>
      <c r="N3" s="57" t="s">
        <v>83</v>
      </c>
      <c r="O3" s="58"/>
      <c r="P3" s="59"/>
      <c r="Q3" s="52" t="s">
        <v>84</v>
      </c>
      <c r="R3" s="57" t="s">
        <v>147</v>
      </c>
      <c r="S3" s="58"/>
      <c r="T3" s="58"/>
      <c r="U3" s="58"/>
      <c r="V3" s="58"/>
      <c r="W3" s="58"/>
      <c r="X3" s="58"/>
      <c r="Y3" s="58"/>
      <c r="Z3" s="58"/>
      <c r="AA3" s="58"/>
      <c r="AB3" s="58"/>
      <c r="AC3" s="58"/>
      <c r="AD3" s="58"/>
      <c r="AE3" s="58"/>
      <c r="AF3" s="58"/>
      <c r="AG3" s="58"/>
      <c r="AH3" s="58"/>
      <c r="AI3" s="60"/>
      <c r="AJ3" s="57" t="s">
        <v>85</v>
      </c>
      <c r="AK3" s="58"/>
      <c r="AL3" s="58"/>
      <c r="AM3" s="58"/>
      <c r="AN3" s="58"/>
      <c r="AO3" s="61"/>
      <c r="AP3" s="61"/>
      <c r="AQ3" s="60"/>
      <c r="AR3" s="57" t="s">
        <v>86</v>
      </c>
      <c r="AS3" s="58"/>
      <c r="AT3" s="58"/>
      <c r="AU3" s="61"/>
      <c r="AV3" s="61"/>
      <c r="AW3" s="61"/>
      <c r="AX3" s="61"/>
      <c r="AY3" s="60"/>
      <c r="AZ3" s="57" t="s">
        <v>87</v>
      </c>
      <c r="BA3" s="58"/>
      <c r="BB3" s="50" t="s">
        <v>88</v>
      </c>
      <c r="BC3" s="51"/>
      <c r="BD3" s="50" t="s">
        <v>89</v>
      </c>
      <c r="BE3" s="51"/>
      <c r="BF3" s="50" t="s">
        <v>90</v>
      </c>
      <c r="BG3" s="51"/>
      <c r="BH3" s="52" t="s">
        <v>91</v>
      </c>
      <c r="BI3" s="52" t="s">
        <v>92</v>
      </c>
      <c r="BJ3" s="50" t="s">
        <v>93</v>
      </c>
      <c r="BK3" s="58"/>
      <c r="BL3" s="59"/>
      <c r="BM3" s="57" t="s">
        <v>94</v>
      </c>
      <c r="BN3" s="58"/>
      <c r="BO3" s="59"/>
      <c r="BP3" s="52" t="s">
        <v>1</v>
      </c>
      <c r="BQ3" s="62"/>
      <c r="BR3" s="63"/>
      <c r="BS3" s="63"/>
      <c r="BT3" s="63"/>
      <c r="BU3" s="63"/>
      <c r="BV3" s="63"/>
      <c r="BW3" s="63"/>
      <c r="BX3" s="63"/>
      <c r="BY3" s="63"/>
      <c r="BZ3" s="63"/>
      <c r="CA3" s="63"/>
    </row>
    <row r="4" spans="1:79" s="64" customFormat="1" ht="23.25" customHeight="1">
      <c r="A4" s="15"/>
      <c r="B4" s="65"/>
      <c r="C4" s="56" t="s">
        <v>95</v>
      </c>
      <c r="D4" s="56" t="s">
        <v>96</v>
      </c>
      <c r="E4" s="66"/>
      <c r="F4" s="56" t="s">
        <v>97</v>
      </c>
      <c r="G4" s="56" t="s">
        <v>98</v>
      </c>
      <c r="H4" s="56" t="s">
        <v>99</v>
      </c>
      <c r="I4" s="54"/>
      <c r="J4" s="54"/>
      <c r="K4" s="54"/>
      <c r="L4" s="67"/>
      <c r="M4" s="54"/>
      <c r="N4" s="68" t="s">
        <v>174</v>
      </c>
      <c r="O4" s="69" t="s">
        <v>43</v>
      </c>
      <c r="P4" s="70"/>
      <c r="Q4" s="52" t="s">
        <v>83</v>
      </c>
      <c r="R4" s="69" t="s">
        <v>100</v>
      </c>
      <c r="S4" s="71"/>
      <c r="T4" s="71"/>
      <c r="U4" s="70"/>
      <c r="V4" s="69" t="s">
        <v>101</v>
      </c>
      <c r="W4" s="71"/>
      <c r="X4" s="71"/>
      <c r="Y4" s="70"/>
      <c r="Z4" s="69" t="s">
        <v>102</v>
      </c>
      <c r="AA4" s="71"/>
      <c r="AB4" s="71"/>
      <c r="AC4" s="70"/>
      <c r="AD4" s="69" t="s">
        <v>103</v>
      </c>
      <c r="AE4" s="70"/>
      <c r="AF4" s="50" t="s">
        <v>104</v>
      </c>
      <c r="AG4" s="51"/>
      <c r="AH4" s="50" t="s">
        <v>105</v>
      </c>
      <c r="AI4" s="51"/>
      <c r="AJ4" s="69" t="s">
        <v>106</v>
      </c>
      <c r="AK4" s="72"/>
      <c r="AL4" s="72"/>
      <c r="AM4" s="51"/>
      <c r="AN4" s="50" t="s">
        <v>107</v>
      </c>
      <c r="AO4" s="51"/>
      <c r="AP4" s="50" t="s">
        <v>35</v>
      </c>
      <c r="AQ4" s="51"/>
      <c r="AR4" s="69" t="s">
        <v>106</v>
      </c>
      <c r="AS4" s="72"/>
      <c r="AT4" s="72"/>
      <c r="AU4" s="51"/>
      <c r="AV4" s="50" t="s">
        <v>107</v>
      </c>
      <c r="AW4" s="51"/>
      <c r="AX4" s="50" t="s">
        <v>35</v>
      </c>
      <c r="AY4" s="51"/>
      <c r="AZ4" s="68" t="s">
        <v>108</v>
      </c>
      <c r="BA4" s="68" t="s">
        <v>109</v>
      </c>
      <c r="BB4" s="67" t="s">
        <v>110</v>
      </c>
      <c r="BC4" s="67" t="s">
        <v>111</v>
      </c>
      <c r="BD4" s="67" t="s">
        <v>110</v>
      </c>
      <c r="BE4" s="67" t="s">
        <v>111</v>
      </c>
      <c r="BF4" s="67" t="s">
        <v>110</v>
      </c>
      <c r="BG4" s="67" t="s">
        <v>111</v>
      </c>
      <c r="BH4" s="54"/>
      <c r="BI4" s="54"/>
      <c r="BJ4" s="68" t="s">
        <v>112</v>
      </c>
      <c r="BK4" s="68" t="s">
        <v>113</v>
      </c>
      <c r="BL4" s="68" t="s">
        <v>114</v>
      </c>
      <c r="BM4" s="68" t="s">
        <v>112</v>
      </c>
      <c r="BN4" s="68" t="s">
        <v>113</v>
      </c>
      <c r="BO4" s="68" t="s">
        <v>114</v>
      </c>
      <c r="BP4" s="66"/>
      <c r="BQ4" s="62" t="s">
        <v>115</v>
      </c>
      <c r="BR4" s="63" t="s">
        <v>116</v>
      </c>
      <c r="BS4" s="63" t="s">
        <v>117</v>
      </c>
      <c r="BT4" s="63" t="s">
        <v>118</v>
      </c>
      <c r="BU4" s="63" t="s">
        <v>119</v>
      </c>
      <c r="BV4" s="63" t="s">
        <v>120</v>
      </c>
      <c r="BW4" s="63" t="s">
        <v>121</v>
      </c>
      <c r="BX4" s="63" t="s">
        <v>122</v>
      </c>
      <c r="BY4" s="63" t="s">
        <v>123</v>
      </c>
      <c r="BZ4" s="63" t="s">
        <v>124</v>
      </c>
      <c r="CA4" s="63" t="s">
        <v>125</v>
      </c>
    </row>
    <row r="5" spans="1:79" s="64" customFormat="1" ht="23.25" customHeight="1">
      <c r="A5" s="16"/>
      <c r="B5" s="16"/>
      <c r="C5" s="73"/>
      <c r="D5" s="73"/>
      <c r="E5" s="73"/>
      <c r="F5" s="73"/>
      <c r="G5" s="73"/>
      <c r="H5" s="73"/>
      <c r="I5" s="67"/>
      <c r="J5" s="74"/>
      <c r="K5" s="67"/>
      <c r="L5" s="67"/>
      <c r="M5" s="75"/>
      <c r="N5" s="67"/>
      <c r="O5" s="68" t="s">
        <v>175</v>
      </c>
      <c r="P5" s="68" t="s">
        <v>126</v>
      </c>
      <c r="Q5" s="54"/>
      <c r="R5" s="68" t="s">
        <v>110</v>
      </c>
      <c r="S5" s="69" t="s">
        <v>111</v>
      </c>
      <c r="T5" s="71"/>
      <c r="U5" s="70"/>
      <c r="V5" s="68" t="s">
        <v>110</v>
      </c>
      <c r="W5" s="69" t="s">
        <v>111</v>
      </c>
      <c r="X5" s="71"/>
      <c r="Y5" s="70"/>
      <c r="Z5" s="68" t="s">
        <v>110</v>
      </c>
      <c r="AA5" s="69" t="s">
        <v>111</v>
      </c>
      <c r="AB5" s="71"/>
      <c r="AC5" s="70"/>
      <c r="AD5" s="68" t="s">
        <v>110</v>
      </c>
      <c r="AE5" s="68" t="s">
        <v>111</v>
      </c>
      <c r="AF5" s="68" t="s">
        <v>110</v>
      </c>
      <c r="AG5" s="68" t="s">
        <v>111</v>
      </c>
      <c r="AH5" s="68" t="s">
        <v>110</v>
      </c>
      <c r="AI5" s="68" t="s">
        <v>111</v>
      </c>
      <c r="AJ5" s="68" t="s">
        <v>110</v>
      </c>
      <c r="AK5" s="69" t="s">
        <v>111</v>
      </c>
      <c r="AL5" s="71"/>
      <c r="AM5" s="70"/>
      <c r="AN5" s="68" t="s">
        <v>110</v>
      </c>
      <c r="AO5" s="68" t="s">
        <v>111</v>
      </c>
      <c r="AP5" s="68" t="s">
        <v>110</v>
      </c>
      <c r="AQ5" s="68" t="s">
        <v>111</v>
      </c>
      <c r="AR5" s="68" t="s">
        <v>110</v>
      </c>
      <c r="AS5" s="69" t="s">
        <v>111</v>
      </c>
      <c r="AT5" s="71"/>
      <c r="AU5" s="70"/>
      <c r="AV5" s="68" t="s">
        <v>110</v>
      </c>
      <c r="AW5" s="68" t="s">
        <v>111</v>
      </c>
      <c r="AX5" s="68" t="s">
        <v>110</v>
      </c>
      <c r="AY5" s="68" t="s">
        <v>111</v>
      </c>
      <c r="AZ5" s="67"/>
      <c r="BA5" s="67"/>
      <c r="BB5" s="67"/>
      <c r="BC5" s="67"/>
      <c r="BD5" s="67"/>
      <c r="BE5" s="67"/>
      <c r="BF5" s="67"/>
      <c r="BG5" s="67"/>
      <c r="BH5" s="67"/>
      <c r="BI5" s="67"/>
      <c r="BJ5" s="67"/>
      <c r="BK5" s="67"/>
      <c r="BL5" s="67"/>
      <c r="BM5" s="67"/>
      <c r="BN5" s="67"/>
      <c r="BO5" s="67"/>
      <c r="BP5" s="73"/>
      <c r="BQ5" s="63"/>
      <c r="BR5" s="63"/>
      <c r="BS5" s="63"/>
      <c r="BT5" s="63"/>
      <c r="BU5" s="63"/>
      <c r="BV5" s="63"/>
      <c r="BW5" s="63"/>
      <c r="BX5" s="63"/>
      <c r="BY5" s="63"/>
      <c r="BZ5" s="63"/>
      <c r="CA5" s="63"/>
    </row>
    <row r="6" spans="1:79" s="64" customFormat="1" ht="23.25" customHeight="1">
      <c r="A6" s="17"/>
      <c r="B6" s="17"/>
      <c r="C6" s="76"/>
      <c r="D6" s="76"/>
      <c r="E6" s="76"/>
      <c r="F6" s="76"/>
      <c r="G6" s="76"/>
      <c r="H6" s="76"/>
      <c r="I6" s="67"/>
      <c r="J6" s="74"/>
      <c r="K6" s="77"/>
      <c r="L6" s="77"/>
      <c r="M6" s="78"/>
      <c r="N6" s="77"/>
      <c r="O6" s="77"/>
      <c r="P6" s="77"/>
      <c r="Q6" s="77"/>
      <c r="R6" s="77"/>
      <c r="S6" s="77" t="s">
        <v>127</v>
      </c>
      <c r="T6" s="68" t="s">
        <v>175</v>
      </c>
      <c r="U6" s="68" t="s">
        <v>126</v>
      </c>
      <c r="V6" s="77"/>
      <c r="W6" s="79" t="s">
        <v>127</v>
      </c>
      <c r="X6" s="68" t="s">
        <v>128</v>
      </c>
      <c r="Y6" s="68" t="s">
        <v>126</v>
      </c>
      <c r="Z6" s="77"/>
      <c r="AA6" s="79" t="s">
        <v>127</v>
      </c>
      <c r="AB6" s="68" t="s">
        <v>128</v>
      </c>
      <c r="AC6" s="68" t="s">
        <v>126</v>
      </c>
      <c r="AD6" s="77"/>
      <c r="AE6" s="77"/>
      <c r="AF6" s="80"/>
      <c r="AG6" s="80"/>
      <c r="AH6" s="80"/>
      <c r="AI6" s="80"/>
      <c r="AJ6" s="77"/>
      <c r="AK6" s="79" t="s">
        <v>127</v>
      </c>
      <c r="AL6" s="68" t="s">
        <v>128</v>
      </c>
      <c r="AM6" s="68" t="s">
        <v>126</v>
      </c>
      <c r="AN6" s="77"/>
      <c r="AO6" s="77"/>
      <c r="AP6" s="77"/>
      <c r="AQ6" s="77"/>
      <c r="AR6" s="77"/>
      <c r="AS6" s="79" t="s">
        <v>127</v>
      </c>
      <c r="AT6" s="68" t="s">
        <v>128</v>
      </c>
      <c r="AU6" s="68" t="s">
        <v>126</v>
      </c>
      <c r="AV6" s="77"/>
      <c r="AW6" s="77"/>
      <c r="AX6" s="77"/>
      <c r="AY6" s="77"/>
      <c r="AZ6" s="77"/>
      <c r="BA6" s="77"/>
      <c r="BB6" s="67"/>
      <c r="BC6" s="67"/>
      <c r="BD6" s="67"/>
      <c r="BE6" s="67"/>
      <c r="BF6" s="67"/>
      <c r="BG6" s="67"/>
      <c r="BH6" s="77"/>
      <c r="BI6" s="77"/>
      <c r="BJ6" s="77"/>
      <c r="BK6" s="77"/>
      <c r="BL6" s="77"/>
      <c r="BM6" s="77"/>
      <c r="BN6" s="77"/>
      <c r="BO6" s="77"/>
      <c r="BP6" s="76"/>
      <c r="BQ6" s="63"/>
      <c r="BR6" s="63"/>
      <c r="BS6" s="63"/>
      <c r="BT6" s="63"/>
      <c r="BU6" s="63"/>
      <c r="BV6" s="63"/>
      <c r="BW6" s="63"/>
      <c r="BX6" s="63"/>
      <c r="BY6" s="63"/>
      <c r="BZ6" s="63"/>
      <c r="CA6" s="63"/>
    </row>
    <row r="7" spans="1:79" ht="23.25" customHeight="1">
      <c r="A7" s="18" t="s">
        <v>129</v>
      </c>
      <c r="B7" s="19" t="s">
        <v>178</v>
      </c>
      <c r="C7" s="20" t="s">
        <v>130</v>
      </c>
      <c r="D7" s="20" t="s">
        <v>131</v>
      </c>
      <c r="E7" s="21" t="s">
        <v>132</v>
      </c>
      <c r="F7" s="22" t="s">
        <v>133</v>
      </c>
      <c r="G7" s="23" t="s">
        <v>134</v>
      </c>
      <c r="H7" s="23" t="s">
        <v>135</v>
      </c>
      <c r="I7" s="23" t="s">
        <v>136</v>
      </c>
      <c r="J7" s="24" t="s">
        <v>137</v>
      </c>
      <c r="K7" s="25">
        <v>42278</v>
      </c>
      <c r="L7" s="25">
        <v>42278</v>
      </c>
      <c r="M7" s="26" t="s">
        <v>41</v>
      </c>
      <c r="N7" s="27" t="s">
        <v>171</v>
      </c>
      <c r="O7" s="27" t="s">
        <v>169</v>
      </c>
      <c r="P7" s="27" t="s">
        <v>170</v>
      </c>
      <c r="Q7" s="27" t="s">
        <v>169</v>
      </c>
      <c r="R7" s="28" t="s">
        <v>150</v>
      </c>
      <c r="S7" s="28" t="s">
        <v>150</v>
      </c>
      <c r="T7" s="28" t="s">
        <v>150</v>
      </c>
      <c r="U7" s="28" t="s">
        <v>150</v>
      </c>
      <c r="V7" s="81">
        <v>1000</v>
      </c>
      <c r="W7" s="81">
        <v>1000</v>
      </c>
      <c r="X7" s="81">
        <v>1000</v>
      </c>
      <c r="Y7" s="81">
        <v>500</v>
      </c>
      <c r="Z7" s="81" t="s">
        <v>172</v>
      </c>
      <c r="AA7" s="81" t="s">
        <v>172</v>
      </c>
      <c r="AB7" s="81" t="s">
        <v>172</v>
      </c>
      <c r="AC7" s="81" t="s">
        <v>172</v>
      </c>
      <c r="AD7" s="81" t="s">
        <v>138</v>
      </c>
      <c r="AE7" s="81" t="s">
        <v>138</v>
      </c>
      <c r="AF7" s="81">
        <v>6000</v>
      </c>
      <c r="AG7" s="81">
        <v>6000</v>
      </c>
      <c r="AH7" s="81">
        <v>6000</v>
      </c>
      <c r="AI7" s="81">
        <v>6000</v>
      </c>
      <c r="AJ7" s="81">
        <v>1000</v>
      </c>
      <c r="AK7" s="81">
        <v>1000</v>
      </c>
      <c r="AL7" s="81">
        <v>1000</v>
      </c>
      <c r="AM7" s="81">
        <v>500</v>
      </c>
      <c r="AN7" s="81">
        <v>6000</v>
      </c>
      <c r="AO7" s="81">
        <v>6000</v>
      </c>
      <c r="AP7" s="81">
        <v>6000</v>
      </c>
      <c r="AQ7" s="81">
        <v>6000</v>
      </c>
      <c r="AR7" s="81" t="s">
        <v>173</v>
      </c>
      <c r="AS7" s="81" t="s">
        <v>173</v>
      </c>
      <c r="AT7" s="81" t="s">
        <v>173</v>
      </c>
      <c r="AU7" s="81" t="s">
        <v>173</v>
      </c>
      <c r="AV7" s="81" t="s">
        <v>173</v>
      </c>
      <c r="AW7" s="81" t="s">
        <v>173</v>
      </c>
      <c r="AX7" s="81" t="s">
        <v>173</v>
      </c>
      <c r="AY7" s="81" t="s">
        <v>173</v>
      </c>
      <c r="AZ7" s="81" t="s">
        <v>173</v>
      </c>
      <c r="BA7" s="81" t="s">
        <v>173</v>
      </c>
      <c r="BB7" s="81" t="s">
        <v>173</v>
      </c>
      <c r="BC7" s="81" t="s">
        <v>173</v>
      </c>
      <c r="BD7" s="81" t="s">
        <v>173</v>
      </c>
      <c r="BE7" s="81" t="s">
        <v>173</v>
      </c>
      <c r="BF7" s="81" t="s">
        <v>173</v>
      </c>
      <c r="BG7" s="81" t="s">
        <v>173</v>
      </c>
      <c r="BH7" s="27" t="s">
        <v>139</v>
      </c>
      <c r="BI7" s="29" t="s">
        <v>172</v>
      </c>
      <c r="BJ7" s="23" t="s">
        <v>140</v>
      </c>
      <c r="BK7" s="23" t="s">
        <v>141</v>
      </c>
      <c r="BL7" s="23" t="s">
        <v>142</v>
      </c>
      <c r="BM7" s="23" t="s">
        <v>143</v>
      </c>
      <c r="BN7" s="23" t="s">
        <v>144</v>
      </c>
      <c r="BO7" s="23" t="s">
        <v>145</v>
      </c>
      <c r="BP7" s="20" t="s">
        <v>146</v>
      </c>
      <c r="BQ7" s="25"/>
      <c r="BR7" s="25"/>
      <c r="BS7" s="25"/>
      <c r="BT7" s="25"/>
      <c r="BU7" s="25"/>
      <c r="BV7" s="25"/>
      <c r="BW7" s="25"/>
      <c r="BX7" s="25"/>
      <c r="BY7" s="25"/>
      <c r="BZ7" s="21"/>
      <c r="CA7" s="21"/>
    </row>
    <row r="8" spans="1:79" ht="19.5" customHeight="1">
      <c r="A8" s="30">
        <v>1</v>
      </c>
      <c r="B8" s="31" t="s">
        <v>178</v>
      </c>
      <c r="C8" s="32"/>
      <c r="D8" s="32"/>
      <c r="E8" s="32"/>
      <c r="F8" s="32"/>
      <c r="G8" s="32"/>
      <c r="H8" s="32"/>
      <c r="I8" s="32"/>
      <c r="J8" s="32"/>
      <c r="K8" s="33"/>
      <c r="L8" s="33"/>
      <c r="M8" s="32"/>
      <c r="N8" s="32"/>
      <c r="O8" s="32"/>
      <c r="P8" s="32"/>
      <c r="Q8" s="32"/>
      <c r="R8" s="32"/>
      <c r="S8" s="32"/>
      <c r="T8" s="32"/>
      <c r="U8" s="3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32"/>
      <c r="BI8" s="32"/>
      <c r="BJ8" s="32"/>
      <c r="BK8" s="32"/>
      <c r="BL8" s="32"/>
      <c r="BM8" s="32"/>
      <c r="BN8" s="32"/>
      <c r="BO8" s="32"/>
      <c r="BP8" s="32"/>
      <c r="BQ8" s="34"/>
      <c r="BR8" s="34"/>
      <c r="BS8" s="34"/>
      <c r="BT8" s="34"/>
      <c r="BU8" s="34"/>
      <c r="BV8" s="34"/>
      <c r="BW8" s="34"/>
      <c r="BX8" s="34"/>
      <c r="BY8" s="34"/>
      <c r="BZ8" s="35"/>
      <c r="CA8" s="35"/>
    </row>
    <row r="9" spans="1:79" ht="19.5" customHeight="1">
      <c r="A9" s="30">
        <v>2</v>
      </c>
      <c r="B9" s="31" t="s">
        <v>178</v>
      </c>
      <c r="C9" s="32"/>
      <c r="D9" s="32"/>
      <c r="E9" s="32"/>
      <c r="F9" s="32"/>
      <c r="G9" s="32"/>
      <c r="H9" s="32"/>
      <c r="I9" s="32"/>
      <c r="J9" s="32"/>
      <c r="K9" s="33"/>
      <c r="L9" s="33"/>
      <c r="M9" s="32"/>
      <c r="N9" s="32"/>
      <c r="O9" s="32"/>
      <c r="P9" s="32"/>
      <c r="Q9" s="32"/>
      <c r="R9" s="32"/>
      <c r="S9" s="32"/>
      <c r="T9" s="32"/>
      <c r="U9" s="3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32"/>
      <c r="BI9" s="32"/>
      <c r="BJ9" s="32"/>
      <c r="BK9" s="32"/>
      <c r="BL9" s="32"/>
      <c r="BM9" s="32"/>
      <c r="BN9" s="32"/>
      <c r="BO9" s="32"/>
      <c r="BP9" s="32"/>
      <c r="BQ9" s="34"/>
      <c r="BR9" s="34"/>
      <c r="BS9" s="34"/>
      <c r="BT9" s="34"/>
      <c r="BU9" s="34"/>
      <c r="BV9" s="34"/>
      <c r="BW9" s="34"/>
      <c r="BX9" s="34"/>
      <c r="BY9" s="34"/>
      <c r="BZ9" s="35"/>
      <c r="CA9" s="35"/>
    </row>
    <row r="10" spans="1:79" ht="18.75" customHeight="1">
      <c r="A10" s="30">
        <v>3</v>
      </c>
      <c r="B10" s="31" t="s">
        <v>178</v>
      </c>
      <c r="C10" s="32"/>
      <c r="D10" s="32"/>
      <c r="E10" s="32"/>
      <c r="F10" s="32"/>
      <c r="G10" s="32"/>
      <c r="H10" s="32"/>
      <c r="I10" s="32"/>
      <c r="J10" s="32"/>
      <c r="K10" s="33"/>
      <c r="L10" s="33"/>
      <c r="M10" s="32"/>
      <c r="N10" s="32"/>
      <c r="O10" s="32"/>
      <c r="P10" s="32"/>
      <c r="Q10" s="32"/>
      <c r="R10" s="32"/>
      <c r="S10" s="32"/>
      <c r="T10" s="32"/>
      <c r="U10" s="3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32"/>
      <c r="BI10" s="32"/>
      <c r="BJ10" s="32"/>
      <c r="BK10" s="32"/>
      <c r="BL10" s="32"/>
      <c r="BM10" s="32"/>
      <c r="BN10" s="32"/>
      <c r="BO10" s="32"/>
      <c r="BP10" s="32"/>
      <c r="BQ10" s="34"/>
      <c r="BR10" s="34"/>
      <c r="BS10" s="34"/>
      <c r="BT10" s="34"/>
      <c r="BU10" s="34"/>
      <c r="BV10" s="34"/>
      <c r="BW10" s="34"/>
      <c r="BX10" s="34"/>
      <c r="BY10" s="34"/>
      <c r="BZ10" s="35"/>
      <c r="CA10" s="35"/>
    </row>
    <row r="11" spans="1:79" ht="18.75" customHeight="1">
      <c r="A11" s="30">
        <v>4</v>
      </c>
      <c r="B11" s="31" t="s">
        <v>178</v>
      </c>
      <c r="C11" s="32"/>
      <c r="D11" s="32"/>
      <c r="E11" s="32"/>
      <c r="F11" s="32"/>
      <c r="G11" s="32"/>
      <c r="H11" s="32"/>
      <c r="I11" s="32"/>
      <c r="J11" s="32"/>
      <c r="K11" s="33"/>
      <c r="L11" s="33"/>
      <c r="M11" s="32"/>
      <c r="N11" s="32"/>
      <c r="O11" s="32"/>
      <c r="P11" s="32"/>
      <c r="Q11" s="32"/>
      <c r="R11" s="32"/>
      <c r="S11" s="32"/>
      <c r="T11" s="32"/>
      <c r="U11" s="3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32"/>
      <c r="BI11" s="32"/>
      <c r="BJ11" s="32"/>
      <c r="BK11" s="32"/>
      <c r="BL11" s="32"/>
      <c r="BM11" s="32"/>
      <c r="BN11" s="32"/>
      <c r="BO11" s="32"/>
      <c r="BP11" s="32"/>
      <c r="BQ11" s="34"/>
      <c r="BR11" s="34"/>
      <c r="BS11" s="34"/>
      <c r="BT11" s="34"/>
      <c r="BU11" s="34"/>
      <c r="BV11" s="34"/>
      <c r="BW11" s="34"/>
      <c r="BX11" s="34"/>
      <c r="BY11" s="34"/>
      <c r="BZ11" s="35"/>
      <c r="CA11" s="35"/>
    </row>
    <row r="12" spans="1:79" ht="18.75" customHeight="1">
      <c r="A12" s="30">
        <v>5</v>
      </c>
      <c r="B12" s="31" t="s">
        <v>178</v>
      </c>
      <c r="C12" s="32"/>
      <c r="D12" s="32"/>
      <c r="E12" s="32"/>
      <c r="F12" s="32"/>
      <c r="G12" s="32"/>
      <c r="H12" s="32"/>
      <c r="I12" s="32"/>
      <c r="J12" s="32"/>
      <c r="K12" s="33"/>
      <c r="L12" s="33"/>
      <c r="M12" s="32"/>
      <c r="N12" s="32"/>
      <c r="O12" s="32"/>
      <c r="P12" s="32"/>
      <c r="Q12" s="32"/>
      <c r="R12" s="32"/>
      <c r="S12" s="32"/>
      <c r="T12" s="32"/>
      <c r="U12" s="3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32"/>
      <c r="BI12" s="32"/>
      <c r="BJ12" s="32"/>
      <c r="BK12" s="32"/>
      <c r="BL12" s="32"/>
      <c r="BM12" s="32"/>
      <c r="BN12" s="32"/>
      <c r="BO12" s="32"/>
      <c r="BP12" s="32"/>
      <c r="BQ12" s="34"/>
      <c r="BR12" s="34"/>
      <c r="BS12" s="34"/>
      <c r="BT12" s="34"/>
      <c r="BU12" s="34"/>
      <c r="BV12" s="34"/>
      <c r="BW12" s="34"/>
      <c r="BX12" s="34"/>
      <c r="BY12" s="34"/>
      <c r="BZ12" s="35"/>
      <c r="CA12" s="35"/>
    </row>
    <row r="13" spans="1:79" ht="18.75" customHeight="1">
      <c r="A13" s="30">
        <v>6</v>
      </c>
      <c r="B13" s="31" t="s">
        <v>178</v>
      </c>
      <c r="C13" s="32"/>
      <c r="D13" s="32"/>
      <c r="E13" s="32"/>
      <c r="F13" s="32"/>
      <c r="G13" s="32"/>
      <c r="H13" s="32"/>
      <c r="I13" s="32"/>
      <c r="J13" s="32"/>
      <c r="K13" s="33"/>
      <c r="L13" s="33"/>
      <c r="M13" s="32"/>
      <c r="N13" s="32"/>
      <c r="O13" s="32"/>
      <c r="P13" s="32"/>
      <c r="Q13" s="32"/>
      <c r="R13" s="32"/>
      <c r="S13" s="32"/>
      <c r="T13" s="32"/>
      <c r="U13" s="3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32"/>
      <c r="BI13" s="32"/>
      <c r="BJ13" s="32"/>
      <c r="BK13" s="32"/>
      <c r="BL13" s="32"/>
      <c r="BM13" s="32"/>
      <c r="BN13" s="32"/>
      <c r="BO13" s="32"/>
      <c r="BP13" s="32"/>
      <c r="BQ13" s="34"/>
      <c r="BR13" s="34"/>
      <c r="BS13" s="34"/>
      <c r="BT13" s="34"/>
      <c r="BU13" s="34"/>
      <c r="BV13" s="34"/>
      <c r="BW13" s="34"/>
      <c r="BX13" s="34"/>
      <c r="BY13" s="34"/>
      <c r="BZ13" s="35"/>
      <c r="CA13" s="35"/>
    </row>
    <row r="14" spans="1:79" ht="18.75" customHeight="1">
      <c r="A14" s="30">
        <v>7</v>
      </c>
      <c r="B14" s="31" t="s">
        <v>178</v>
      </c>
      <c r="C14" s="32"/>
      <c r="D14" s="32"/>
      <c r="E14" s="32"/>
      <c r="F14" s="32"/>
      <c r="G14" s="32"/>
      <c r="H14" s="32"/>
      <c r="I14" s="32"/>
      <c r="J14" s="32"/>
      <c r="K14" s="33"/>
      <c r="L14" s="33"/>
      <c r="M14" s="32"/>
      <c r="N14" s="32"/>
      <c r="O14" s="32"/>
      <c r="P14" s="32"/>
      <c r="Q14" s="32"/>
      <c r="R14" s="32"/>
      <c r="S14" s="32"/>
      <c r="T14" s="32"/>
      <c r="U14" s="3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32"/>
      <c r="BI14" s="32"/>
      <c r="BJ14" s="32"/>
      <c r="BK14" s="32"/>
      <c r="BL14" s="32"/>
      <c r="BM14" s="32"/>
      <c r="BN14" s="32"/>
      <c r="BO14" s="32"/>
      <c r="BP14" s="32"/>
      <c r="BQ14" s="34"/>
      <c r="BR14" s="34"/>
      <c r="BS14" s="34"/>
      <c r="BT14" s="34"/>
      <c r="BU14" s="34"/>
      <c r="BV14" s="34"/>
      <c r="BW14" s="34"/>
      <c r="BX14" s="34"/>
      <c r="BY14" s="34"/>
      <c r="BZ14" s="35"/>
      <c r="CA14" s="35"/>
    </row>
    <row r="15" spans="1:79" ht="18.75" customHeight="1">
      <c r="A15" s="30">
        <v>8</v>
      </c>
      <c r="B15" s="31" t="s">
        <v>178</v>
      </c>
      <c r="C15" s="32"/>
      <c r="D15" s="32"/>
      <c r="E15" s="32"/>
      <c r="F15" s="32"/>
      <c r="G15" s="32"/>
      <c r="H15" s="32"/>
      <c r="I15" s="32"/>
      <c r="J15" s="32"/>
      <c r="K15" s="33"/>
      <c r="L15" s="33"/>
      <c r="M15" s="32"/>
      <c r="N15" s="32"/>
      <c r="O15" s="32"/>
      <c r="P15" s="32"/>
      <c r="Q15" s="32"/>
      <c r="R15" s="32"/>
      <c r="S15" s="32"/>
      <c r="T15" s="32"/>
      <c r="U15" s="3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32"/>
      <c r="BI15" s="32"/>
      <c r="BJ15" s="32"/>
      <c r="BK15" s="32"/>
      <c r="BL15" s="32"/>
      <c r="BM15" s="32"/>
      <c r="BN15" s="32"/>
      <c r="BO15" s="32"/>
      <c r="BP15" s="32"/>
      <c r="BQ15" s="34"/>
      <c r="BR15" s="34"/>
      <c r="BS15" s="34"/>
      <c r="BT15" s="34"/>
      <c r="BU15" s="34"/>
      <c r="BV15" s="34"/>
      <c r="BW15" s="34"/>
      <c r="BX15" s="34"/>
      <c r="BY15" s="34"/>
      <c r="BZ15" s="35"/>
      <c r="CA15" s="35"/>
    </row>
    <row r="16" spans="1:79" ht="18.75" customHeight="1">
      <c r="A16" s="30">
        <v>9</v>
      </c>
      <c r="B16" s="31" t="s">
        <v>178</v>
      </c>
      <c r="C16" s="32"/>
      <c r="D16" s="32"/>
      <c r="E16" s="32"/>
      <c r="F16" s="32"/>
      <c r="G16" s="32"/>
      <c r="H16" s="32"/>
      <c r="I16" s="32"/>
      <c r="J16" s="32"/>
      <c r="K16" s="33"/>
      <c r="L16" s="33"/>
      <c r="M16" s="32"/>
      <c r="N16" s="32"/>
      <c r="O16" s="32"/>
      <c r="P16" s="32"/>
      <c r="Q16" s="32"/>
      <c r="R16" s="32"/>
      <c r="S16" s="32"/>
      <c r="T16" s="32"/>
      <c r="U16" s="3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32"/>
      <c r="BI16" s="32"/>
      <c r="BJ16" s="32"/>
      <c r="BK16" s="32"/>
      <c r="BL16" s="32"/>
      <c r="BM16" s="32"/>
      <c r="BN16" s="32"/>
      <c r="BO16" s="32"/>
      <c r="BP16" s="32"/>
      <c r="BQ16" s="34"/>
      <c r="BR16" s="34"/>
      <c r="BS16" s="34"/>
      <c r="BT16" s="34"/>
      <c r="BU16" s="34"/>
      <c r="BV16" s="34"/>
      <c r="BW16" s="34"/>
      <c r="BX16" s="34"/>
      <c r="BY16" s="34"/>
      <c r="BZ16" s="35"/>
      <c r="CA16" s="35"/>
    </row>
    <row r="17" spans="1:79" ht="18.75" customHeight="1">
      <c r="A17" s="30">
        <v>10</v>
      </c>
      <c r="B17" s="31" t="s">
        <v>178</v>
      </c>
      <c r="C17" s="32"/>
      <c r="D17" s="32"/>
      <c r="E17" s="32"/>
      <c r="F17" s="32"/>
      <c r="G17" s="32"/>
      <c r="H17" s="32"/>
      <c r="I17" s="32"/>
      <c r="J17" s="32"/>
      <c r="K17" s="33"/>
      <c r="L17" s="33"/>
      <c r="M17" s="32"/>
      <c r="N17" s="32"/>
      <c r="O17" s="32"/>
      <c r="P17" s="32"/>
      <c r="Q17" s="32"/>
      <c r="R17" s="32"/>
      <c r="S17" s="32"/>
      <c r="T17" s="32"/>
      <c r="U17" s="3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32"/>
      <c r="BI17" s="32"/>
      <c r="BJ17" s="32"/>
      <c r="BK17" s="32"/>
      <c r="BL17" s="32"/>
      <c r="BM17" s="32"/>
      <c r="BN17" s="32"/>
      <c r="BO17" s="32"/>
      <c r="BP17" s="32"/>
      <c r="BQ17" s="34"/>
      <c r="BR17" s="34"/>
      <c r="BS17" s="34"/>
      <c r="BT17" s="34"/>
      <c r="BU17" s="34"/>
      <c r="BV17" s="34"/>
      <c r="BW17" s="34"/>
      <c r="BX17" s="34"/>
      <c r="BY17" s="34"/>
      <c r="BZ17" s="35"/>
      <c r="CA17" s="35"/>
    </row>
    <row r="18" spans="1:79" ht="18.75" customHeight="1">
      <c r="A18" s="30">
        <v>11</v>
      </c>
      <c r="B18" s="31" t="s">
        <v>178</v>
      </c>
      <c r="C18" s="32"/>
      <c r="D18" s="32"/>
      <c r="E18" s="32"/>
      <c r="F18" s="32"/>
      <c r="G18" s="32"/>
      <c r="H18" s="32"/>
      <c r="I18" s="32"/>
      <c r="J18" s="32"/>
      <c r="K18" s="33"/>
      <c r="L18" s="33"/>
      <c r="M18" s="32"/>
      <c r="N18" s="32"/>
      <c r="O18" s="32"/>
      <c r="P18" s="32"/>
      <c r="Q18" s="32"/>
      <c r="R18" s="32"/>
      <c r="S18" s="32"/>
      <c r="T18" s="32"/>
      <c r="U18" s="3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32"/>
      <c r="BI18" s="32"/>
      <c r="BJ18" s="32"/>
      <c r="BK18" s="32"/>
      <c r="BL18" s="32"/>
      <c r="BM18" s="32"/>
      <c r="BN18" s="32"/>
      <c r="BO18" s="32"/>
      <c r="BP18" s="32"/>
      <c r="BQ18" s="34"/>
      <c r="BR18" s="34"/>
      <c r="BS18" s="34"/>
      <c r="BT18" s="34"/>
      <c r="BU18" s="34"/>
      <c r="BV18" s="34"/>
      <c r="BW18" s="34"/>
      <c r="BX18" s="34"/>
      <c r="BY18" s="34"/>
      <c r="BZ18" s="35"/>
      <c r="CA18" s="35"/>
    </row>
    <row r="19" spans="1:79" ht="18.75" customHeight="1">
      <c r="A19" s="30">
        <v>12</v>
      </c>
      <c r="B19" s="31" t="s">
        <v>178</v>
      </c>
      <c r="C19" s="32"/>
      <c r="D19" s="32"/>
      <c r="E19" s="32"/>
      <c r="F19" s="32"/>
      <c r="G19" s="32"/>
      <c r="H19" s="32"/>
      <c r="I19" s="32"/>
      <c r="J19" s="32"/>
      <c r="K19" s="33"/>
      <c r="L19" s="33"/>
      <c r="M19" s="32"/>
      <c r="N19" s="32"/>
      <c r="O19" s="32"/>
      <c r="P19" s="32"/>
      <c r="Q19" s="32"/>
      <c r="R19" s="32"/>
      <c r="S19" s="32"/>
      <c r="T19" s="32"/>
      <c r="U19" s="3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32"/>
      <c r="BI19" s="32"/>
      <c r="BJ19" s="32"/>
      <c r="BK19" s="32"/>
      <c r="BL19" s="32"/>
      <c r="BM19" s="32"/>
      <c r="BN19" s="32"/>
      <c r="BO19" s="32"/>
      <c r="BP19" s="32"/>
      <c r="BQ19" s="34"/>
      <c r="BR19" s="34"/>
      <c r="BS19" s="34"/>
      <c r="BT19" s="34"/>
      <c r="BU19" s="34"/>
      <c r="BV19" s="34"/>
      <c r="BW19" s="34"/>
      <c r="BX19" s="34"/>
      <c r="BY19" s="34"/>
      <c r="BZ19" s="35"/>
      <c r="CA19" s="35"/>
    </row>
    <row r="20" spans="1:79" ht="18.75" customHeight="1">
      <c r="A20" s="30">
        <v>13</v>
      </c>
      <c r="B20" s="31" t="s">
        <v>178</v>
      </c>
      <c r="C20" s="32"/>
      <c r="D20" s="32"/>
      <c r="E20" s="32"/>
      <c r="F20" s="32"/>
      <c r="G20" s="32"/>
      <c r="H20" s="32"/>
      <c r="I20" s="32"/>
      <c r="J20" s="32"/>
      <c r="K20" s="33"/>
      <c r="L20" s="33"/>
      <c r="M20" s="32"/>
      <c r="N20" s="32"/>
      <c r="O20" s="32"/>
      <c r="P20" s="32"/>
      <c r="Q20" s="32"/>
      <c r="R20" s="32"/>
      <c r="S20" s="32"/>
      <c r="T20" s="32"/>
      <c r="U20" s="3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32"/>
      <c r="BI20" s="32"/>
      <c r="BJ20" s="32"/>
      <c r="BK20" s="32"/>
      <c r="BL20" s="32"/>
      <c r="BM20" s="32"/>
      <c r="BN20" s="32"/>
      <c r="BO20" s="32"/>
      <c r="BP20" s="32"/>
      <c r="BQ20" s="34"/>
      <c r="BR20" s="34"/>
      <c r="BS20" s="34"/>
      <c r="BT20" s="34"/>
      <c r="BU20" s="34"/>
      <c r="BV20" s="34"/>
      <c r="BW20" s="34"/>
      <c r="BX20" s="34"/>
      <c r="BY20" s="34"/>
      <c r="BZ20" s="35"/>
      <c r="CA20" s="35"/>
    </row>
    <row r="21" spans="1:79" ht="18.75" customHeight="1">
      <c r="A21" s="30">
        <v>14</v>
      </c>
      <c r="B21" s="31" t="s">
        <v>178</v>
      </c>
      <c r="C21" s="32"/>
      <c r="D21" s="32"/>
      <c r="E21" s="32"/>
      <c r="F21" s="32"/>
      <c r="G21" s="32"/>
      <c r="H21" s="32"/>
      <c r="I21" s="32"/>
      <c r="J21" s="32"/>
      <c r="K21" s="33"/>
      <c r="L21" s="33"/>
      <c r="M21" s="32"/>
      <c r="N21" s="32"/>
      <c r="O21" s="32"/>
      <c r="P21" s="32"/>
      <c r="Q21" s="32"/>
      <c r="R21" s="32"/>
      <c r="S21" s="32"/>
      <c r="T21" s="32"/>
      <c r="U21" s="3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32"/>
      <c r="BI21" s="32"/>
      <c r="BJ21" s="32"/>
      <c r="BK21" s="32"/>
      <c r="BL21" s="32"/>
      <c r="BM21" s="32"/>
      <c r="BN21" s="32"/>
      <c r="BO21" s="32"/>
      <c r="BP21" s="32"/>
      <c r="BQ21" s="34"/>
      <c r="BR21" s="34"/>
      <c r="BS21" s="34"/>
      <c r="BT21" s="34"/>
      <c r="BU21" s="34"/>
      <c r="BV21" s="34"/>
      <c r="BW21" s="34"/>
      <c r="BX21" s="34"/>
      <c r="BY21" s="34"/>
      <c r="BZ21" s="35"/>
      <c r="CA21" s="35"/>
    </row>
    <row r="22" spans="1:79" ht="18.75" customHeight="1">
      <c r="A22" s="30">
        <v>15</v>
      </c>
      <c r="B22" s="31" t="s">
        <v>178</v>
      </c>
      <c r="C22" s="32"/>
      <c r="D22" s="32"/>
      <c r="E22" s="32"/>
      <c r="F22" s="32"/>
      <c r="G22" s="32"/>
      <c r="H22" s="32"/>
      <c r="I22" s="32"/>
      <c r="J22" s="32"/>
      <c r="K22" s="33"/>
      <c r="L22" s="33"/>
      <c r="M22" s="32"/>
      <c r="N22" s="32"/>
      <c r="O22" s="32"/>
      <c r="P22" s="32"/>
      <c r="Q22" s="32"/>
      <c r="R22" s="32"/>
      <c r="S22" s="32"/>
      <c r="T22" s="32"/>
      <c r="U22" s="3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32"/>
      <c r="BI22" s="32"/>
      <c r="BJ22" s="32"/>
      <c r="BK22" s="32"/>
      <c r="BL22" s="32"/>
      <c r="BM22" s="32"/>
      <c r="BN22" s="32"/>
      <c r="BO22" s="32"/>
      <c r="BP22" s="32"/>
      <c r="BQ22" s="34"/>
      <c r="BR22" s="34"/>
      <c r="BS22" s="34"/>
      <c r="BT22" s="34"/>
      <c r="BU22" s="34"/>
      <c r="BV22" s="34"/>
      <c r="BW22" s="34"/>
      <c r="BX22" s="34"/>
      <c r="BY22" s="34"/>
      <c r="BZ22" s="35"/>
      <c r="CA22" s="35"/>
    </row>
    <row r="23" spans="1:79" ht="18.75" customHeight="1">
      <c r="A23" s="30">
        <v>16</v>
      </c>
      <c r="B23" s="31" t="s">
        <v>178</v>
      </c>
      <c r="C23" s="32"/>
      <c r="D23" s="32"/>
      <c r="E23" s="32"/>
      <c r="F23" s="32"/>
      <c r="G23" s="32"/>
      <c r="H23" s="32"/>
      <c r="I23" s="32"/>
      <c r="J23" s="32"/>
      <c r="K23" s="33"/>
      <c r="L23" s="33"/>
      <c r="M23" s="32"/>
      <c r="N23" s="32"/>
      <c r="O23" s="32"/>
      <c r="P23" s="32"/>
      <c r="Q23" s="32"/>
      <c r="R23" s="32"/>
      <c r="S23" s="32"/>
      <c r="T23" s="32"/>
      <c r="U23" s="3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32"/>
      <c r="BI23" s="32"/>
      <c r="BJ23" s="32"/>
      <c r="BK23" s="32"/>
      <c r="BL23" s="32"/>
      <c r="BM23" s="32"/>
      <c r="BN23" s="32"/>
      <c r="BO23" s="32"/>
      <c r="BP23" s="32"/>
      <c r="BQ23" s="34"/>
      <c r="BR23" s="34"/>
      <c r="BS23" s="34"/>
      <c r="BT23" s="34"/>
      <c r="BU23" s="34"/>
      <c r="BV23" s="34"/>
      <c r="BW23" s="34"/>
      <c r="BX23" s="34"/>
      <c r="BY23" s="34"/>
      <c r="BZ23" s="35"/>
      <c r="CA23" s="35"/>
    </row>
    <row r="24" spans="1:79" ht="18.75" customHeight="1">
      <c r="A24" s="30">
        <v>17</v>
      </c>
      <c r="B24" s="31" t="s">
        <v>178</v>
      </c>
      <c r="C24" s="32"/>
      <c r="D24" s="32"/>
      <c r="E24" s="32"/>
      <c r="F24" s="32"/>
      <c r="G24" s="32"/>
      <c r="H24" s="32"/>
      <c r="I24" s="32"/>
      <c r="J24" s="32"/>
      <c r="K24" s="33"/>
      <c r="L24" s="33"/>
      <c r="M24" s="32"/>
      <c r="N24" s="32"/>
      <c r="O24" s="32"/>
      <c r="P24" s="32"/>
      <c r="Q24" s="32"/>
      <c r="R24" s="32"/>
      <c r="S24" s="32"/>
      <c r="T24" s="32"/>
      <c r="U24" s="3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32"/>
      <c r="BI24" s="32"/>
      <c r="BJ24" s="32"/>
      <c r="BK24" s="32"/>
      <c r="BL24" s="32"/>
      <c r="BM24" s="32"/>
      <c r="BN24" s="32"/>
      <c r="BO24" s="32"/>
      <c r="BP24" s="32"/>
      <c r="BQ24" s="34"/>
      <c r="BR24" s="34"/>
      <c r="BS24" s="34"/>
      <c r="BT24" s="34"/>
      <c r="BU24" s="34"/>
      <c r="BV24" s="34"/>
      <c r="BW24" s="34"/>
      <c r="BX24" s="34"/>
      <c r="BY24" s="34"/>
      <c r="BZ24" s="35"/>
      <c r="CA24" s="35"/>
    </row>
    <row r="25" spans="1:79" ht="18.75" customHeight="1">
      <c r="A25" s="30">
        <v>18</v>
      </c>
      <c r="B25" s="31" t="s">
        <v>178</v>
      </c>
      <c r="C25" s="32"/>
      <c r="D25" s="32"/>
      <c r="E25" s="32"/>
      <c r="F25" s="32"/>
      <c r="G25" s="32"/>
      <c r="H25" s="32"/>
      <c r="I25" s="32"/>
      <c r="J25" s="32"/>
      <c r="K25" s="33"/>
      <c r="L25" s="33"/>
      <c r="M25" s="32"/>
      <c r="N25" s="32"/>
      <c r="O25" s="32"/>
      <c r="P25" s="32"/>
      <c r="Q25" s="32"/>
      <c r="R25" s="32"/>
      <c r="S25" s="32"/>
      <c r="T25" s="32"/>
      <c r="U25" s="3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32"/>
      <c r="BI25" s="32"/>
      <c r="BJ25" s="32"/>
      <c r="BK25" s="32"/>
      <c r="BL25" s="32"/>
      <c r="BM25" s="32"/>
      <c r="BN25" s="32"/>
      <c r="BO25" s="32"/>
      <c r="BP25" s="32"/>
      <c r="BQ25" s="34"/>
      <c r="BR25" s="34"/>
      <c r="BS25" s="34"/>
      <c r="BT25" s="34"/>
      <c r="BU25" s="34"/>
      <c r="BV25" s="34"/>
      <c r="BW25" s="34"/>
      <c r="BX25" s="34"/>
      <c r="BY25" s="34"/>
      <c r="BZ25" s="35"/>
      <c r="CA25" s="35"/>
    </row>
    <row r="26" spans="1:79" ht="18.75" customHeight="1">
      <c r="A26" s="30">
        <v>19</v>
      </c>
      <c r="B26" s="31" t="s">
        <v>178</v>
      </c>
      <c r="C26" s="32"/>
      <c r="D26" s="32"/>
      <c r="E26" s="32"/>
      <c r="F26" s="32"/>
      <c r="G26" s="32"/>
      <c r="H26" s="32"/>
      <c r="I26" s="32"/>
      <c r="J26" s="32"/>
      <c r="K26" s="33"/>
      <c r="L26" s="33"/>
      <c r="M26" s="32"/>
      <c r="N26" s="32"/>
      <c r="O26" s="32"/>
      <c r="P26" s="32"/>
      <c r="Q26" s="32"/>
      <c r="R26" s="32"/>
      <c r="S26" s="32"/>
      <c r="T26" s="32"/>
      <c r="U26" s="3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32"/>
      <c r="BI26" s="32"/>
      <c r="BJ26" s="32"/>
      <c r="BK26" s="32"/>
      <c r="BL26" s="32"/>
      <c r="BM26" s="32"/>
      <c r="BN26" s="32"/>
      <c r="BO26" s="32"/>
      <c r="BP26" s="32"/>
      <c r="BQ26" s="34"/>
      <c r="BR26" s="34"/>
      <c r="BS26" s="34"/>
      <c r="BT26" s="34"/>
      <c r="BU26" s="34"/>
      <c r="BV26" s="34"/>
      <c r="BW26" s="34"/>
      <c r="BX26" s="34"/>
      <c r="BY26" s="34"/>
      <c r="BZ26" s="35"/>
      <c r="CA26" s="35"/>
    </row>
    <row r="27" spans="1:79" ht="18.75" customHeight="1">
      <c r="A27" s="30">
        <v>20</v>
      </c>
      <c r="B27" s="31" t="s">
        <v>178</v>
      </c>
      <c r="C27" s="32"/>
      <c r="D27" s="32"/>
      <c r="E27" s="32"/>
      <c r="F27" s="32"/>
      <c r="G27" s="32"/>
      <c r="H27" s="32"/>
      <c r="I27" s="32"/>
      <c r="J27" s="32"/>
      <c r="K27" s="33"/>
      <c r="L27" s="33"/>
      <c r="M27" s="32"/>
      <c r="N27" s="32"/>
      <c r="O27" s="32"/>
      <c r="P27" s="32"/>
      <c r="Q27" s="32"/>
      <c r="R27" s="32"/>
      <c r="S27" s="32"/>
      <c r="T27" s="32"/>
      <c r="U27" s="3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32"/>
      <c r="BI27" s="32"/>
      <c r="BJ27" s="32"/>
      <c r="BK27" s="32"/>
      <c r="BL27" s="32"/>
      <c r="BM27" s="32"/>
      <c r="BN27" s="32"/>
      <c r="BO27" s="32"/>
      <c r="BP27" s="32"/>
      <c r="BQ27" s="34"/>
      <c r="BR27" s="34"/>
      <c r="BS27" s="34"/>
      <c r="BT27" s="34"/>
      <c r="BU27" s="34"/>
      <c r="BV27" s="34"/>
      <c r="BW27" s="34"/>
      <c r="BX27" s="34"/>
      <c r="BY27" s="34"/>
      <c r="BZ27" s="35"/>
      <c r="CA27" s="35"/>
    </row>
    <row r="28" spans="1:79" ht="18.75" customHeight="1">
      <c r="A28" s="30">
        <v>21</v>
      </c>
      <c r="B28" s="31" t="s">
        <v>178</v>
      </c>
      <c r="C28" s="32"/>
      <c r="D28" s="32"/>
      <c r="E28" s="32"/>
      <c r="F28" s="32"/>
      <c r="G28" s="32"/>
      <c r="H28" s="32"/>
      <c r="I28" s="32"/>
      <c r="J28" s="32"/>
      <c r="K28" s="33"/>
      <c r="L28" s="33"/>
      <c r="M28" s="32"/>
      <c r="N28" s="32"/>
      <c r="O28" s="32"/>
      <c r="P28" s="32"/>
      <c r="Q28" s="32"/>
      <c r="R28" s="32"/>
      <c r="S28" s="32"/>
      <c r="T28" s="32"/>
      <c r="U28" s="3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32"/>
      <c r="BI28" s="32"/>
      <c r="BJ28" s="32"/>
      <c r="BK28" s="32"/>
      <c r="BL28" s="32"/>
      <c r="BM28" s="32"/>
      <c r="BN28" s="32"/>
      <c r="BO28" s="32"/>
      <c r="BP28" s="32"/>
      <c r="BQ28" s="34"/>
      <c r="BR28" s="34"/>
      <c r="BS28" s="34"/>
      <c r="BT28" s="34"/>
      <c r="BU28" s="34"/>
      <c r="BV28" s="34"/>
      <c r="BW28" s="34"/>
      <c r="BX28" s="34"/>
      <c r="BY28" s="34"/>
      <c r="BZ28" s="35"/>
      <c r="CA28" s="35"/>
    </row>
    <row r="29" spans="1:79" ht="18.75" customHeight="1">
      <c r="A29" s="30">
        <v>22</v>
      </c>
      <c r="B29" s="31" t="s">
        <v>178</v>
      </c>
      <c r="C29" s="32"/>
      <c r="D29" s="32"/>
      <c r="E29" s="32"/>
      <c r="F29" s="32"/>
      <c r="G29" s="32"/>
      <c r="H29" s="32"/>
      <c r="I29" s="32"/>
      <c r="J29" s="32"/>
      <c r="K29" s="33"/>
      <c r="L29" s="33"/>
      <c r="M29" s="32"/>
      <c r="N29" s="32"/>
      <c r="O29" s="32"/>
      <c r="P29" s="32"/>
      <c r="Q29" s="32"/>
      <c r="R29" s="32"/>
      <c r="S29" s="32"/>
      <c r="T29" s="32"/>
      <c r="U29" s="3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32"/>
      <c r="BI29" s="32"/>
      <c r="BJ29" s="32"/>
      <c r="BK29" s="32"/>
      <c r="BL29" s="32"/>
      <c r="BM29" s="32"/>
      <c r="BN29" s="32"/>
      <c r="BO29" s="32"/>
      <c r="BP29" s="32"/>
      <c r="BQ29" s="34"/>
      <c r="BR29" s="34"/>
      <c r="BS29" s="34"/>
      <c r="BT29" s="34"/>
      <c r="BU29" s="34"/>
      <c r="BV29" s="34"/>
      <c r="BW29" s="34"/>
      <c r="BX29" s="34"/>
      <c r="BY29" s="34"/>
      <c r="BZ29" s="35"/>
      <c r="CA29" s="35"/>
    </row>
    <row r="30" spans="1:79" ht="18.75" customHeight="1">
      <c r="A30" s="30">
        <v>23</v>
      </c>
      <c r="B30" s="31" t="s">
        <v>178</v>
      </c>
      <c r="C30" s="32"/>
      <c r="D30" s="32"/>
      <c r="E30" s="32"/>
      <c r="F30" s="32"/>
      <c r="G30" s="32"/>
      <c r="H30" s="32"/>
      <c r="I30" s="32"/>
      <c r="J30" s="32"/>
      <c r="K30" s="33"/>
      <c r="L30" s="33"/>
      <c r="M30" s="32"/>
      <c r="N30" s="32"/>
      <c r="O30" s="32"/>
      <c r="P30" s="32"/>
      <c r="Q30" s="32"/>
      <c r="R30" s="32"/>
      <c r="S30" s="32"/>
      <c r="T30" s="32"/>
      <c r="U30" s="3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32"/>
      <c r="BI30" s="32"/>
      <c r="BJ30" s="32"/>
      <c r="BK30" s="32"/>
      <c r="BL30" s="32"/>
      <c r="BM30" s="32"/>
      <c r="BN30" s="32"/>
      <c r="BO30" s="32"/>
      <c r="BP30" s="32"/>
      <c r="BQ30" s="34"/>
      <c r="BR30" s="34"/>
      <c r="BS30" s="34"/>
      <c r="BT30" s="34"/>
      <c r="BU30" s="34"/>
      <c r="BV30" s="34"/>
      <c r="BW30" s="34"/>
      <c r="BX30" s="34"/>
      <c r="BY30" s="34"/>
      <c r="BZ30" s="35"/>
      <c r="CA30" s="35"/>
    </row>
    <row r="31" spans="1:79" ht="18.75" customHeight="1">
      <c r="A31" s="30">
        <v>24</v>
      </c>
      <c r="B31" s="31" t="s">
        <v>178</v>
      </c>
      <c r="C31" s="32"/>
      <c r="D31" s="32"/>
      <c r="E31" s="32"/>
      <c r="F31" s="32"/>
      <c r="G31" s="32"/>
      <c r="H31" s="32"/>
      <c r="I31" s="32"/>
      <c r="J31" s="32"/>
      <c r="K31" s="33"/>
      <c r="L31" s="33"/>
      <c r="M31" s="32"/>
      <c r="N31" s="32"/>
      <c r="O31" s="32"/>
      <c r="P31" s="32"/>
      <c r="Q31" s="32"/>
      <c r="R31" s="32"/>
      <c r="S31" s="32"/>
      <c r="T31" s="32"/>
      <c r="U31" s="3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2"/>
      <c r="BI31" s="32"/>
      <c r="BJ31" s="32"/>
      <c r="BK31" s="32"/>
      <c r="BL31" s="32"/>
      <c r="BM31" s="32"/>
      <c r="BN31" s="32"/>
      <c r="BO31" s="32"/>
      <c r="BP31" s="32"/>
      <c r="BQ31" s="34"/>
      <c r="BR31" s="34"/>
      <c r="BS31" s="34"/>
      <c r="BT31" s="34"/>
      <c r="BU31" s="34"/>
      <c r="BV31" s="34"/>
      <c r="BW31" s="34"/>
      <c r="BX31" s="34"/>
      <c r="BY31" s="34"/>
      <c r="BZ31" s="35"/>
      <c r="CA31" s="35"/>
    </row>
    <row r="32" spans="1:79" ht="18.75" customHeight="1">
      <c r="A32" s="30">
        <v>25</v>
      </c>
      <c r="B32" s="31" t="s">
        <v>178</v>
      </c>
      <c r="C32" s="32"/>
      <c r="D32" s="32"/>
      <c r="E32" s="32"/>
      <c r="F32" s="32"/>
      <c r="G32" s="32"/>
      <c r="H32" s="32"/>
      <c r="I32" s="32"/>
      <c r="J32" s="32"/>
      <c r="K32" s="33"/>
      <c r="L32" s="33"/>
      <c r="M32" s="32"/>
      <c r="N32" s="32"/>
      <c r="O32" s="32"/>
      <c r="P32" s="32"/>
      <c r="Q32" s="32"/>
      <c r="R32" s="32"/>
      <c r="S32" s="32"/>
      <c r="T32" s="32"/>
      <c r="U32" s="3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32"/>
      <c r="BI32" s="32"/>
      <c r="BJ32" s="32"/>
      <c r="BK32" s="32"/>
      <c r="BL32" s="32"/>
      <c r="BM32" s="32"/>
      <c r="BN32" s="32"/>
      <c r="BO32" s="32"/>
      <c r="BP32" s="32"/>
      <c r="BQ32" s="34"/>
      <c r="BR32" s="34"/>
      <c r="BS32" s="34"/>
      <c r="BT32" s="34"/>
      <c r="BU32" s="34"/>
      <c r="BV32" s="34"/>
      <c r="BW32" s="34"/>
      <c r="BX32" s="34"/>
      <c r="BY32" s="34"/>
      <c r="BZ32" s="35"/>
      <c r="CA32" s="35"/>
    </row>
    <row r="33" spans="1:79" ht="18.75" customHeight="1">
      <c r="A33" s="30">
        <v>26</v>
      </c>
      <c r="B33" s="31" t="s">
        <v>178</v>
      </c>
      <c r="C33" s="32"/>
      <c r="D33" s="32"/>
      <c r="E33" s="32"/>
      <c r="F33" s="32"/>
      <c r="G33" s="32"/>
      <c r="H33" s="32"/>
      <c r="I33" s="32"/>
      <c r="J33" s="32"/>
      <c r="K33" s="33"/>
      <c r="L33" s="33"/>
      <c r="M33" s="32"/>
      <c r="N33" s="32"/>
      <c r="O33" s="32"/>
      <c r="P33" s="32"/>
      <c r="Q33" s="32"/>
      <c r="R33" s="32"/>
      <c r="S33" s="32"/>
      <c r="T33" s="32"/>
      <c r="U33" s="3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32"/>
      <c r="BI33" s="32"/>
      <c r="BJ33" s="32"/>
      <c r="BK33" s="32"/>
      <c r="BL33" s="32"/>
      <c r="BM33" s="32"/>
      <c r="BN33" s="32"/>
      <c r="BO33" s="32"/>
      <c r="BP33" s="32"/>
      <c r="BQ33" s="34"/>
      <c r="BR33" s="34"/>
      <c r="BS33" s="34"/>
      <c r="BT33" s="34"/>
      <c r="BU33" s="34"/>
      <c r="BV33" s="34"/>
      <c r="BW33" s="34"/>
      <c r="BX33" s="34"/>
      <c r="BY33" s="34"/>
      <c r="BZ33" s="35"/>
      <c r="CA33" s="35"/>
    </row>
    <row r="34" spans="1:79" ht="18.75" customHeight="1">
      <c r="A34" s="30">
        <v>27</v>
      </c>
      <c r="B34" s="31" t="s">
        <v>178</v>
      </c>
      <c r="C34" s="32"/>
      <c r="D34" s="32"/>
      <c r="E34" s="32"/>
      <c r="F34" s="32"/>
      <c r="G34" s="32"/>
      <c r="H34" s="32"/>
      <c r="I34" s="32"/>
      <c r="J34" s="32"/>
      <c r="K34" s="33"/>
      <c r="L34" s="33"/>
      <c r="M34" s="32"/>
      <c r="N34" s="32"/>
      <c r="O34" s="32"/>
      <c r="P34" s="32"/>
      <c r="Q34" s="32"/>
      <c r="R34" s="32"/>
      <c r="S34" s="32"/>
      <c r="T34" s="32"/>
      <c r="U34" s="3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32"/>
      <c r="BI34" s="32"/>
      <c r="BJ34" s="32"/>
      <c r="BK34" s="32"/>
      <c r="BL34" s="32"/>
      <c r="BM34" s="32"/>
      <c r="BN34" s="32"/>
      <c r="BO34" s="32"/>
      <c r="BP34" s="32"/>
      <c r="BQ34" s="34"/>
      <c r="BR34" s="34"/>
      <c r="BS34" s="34"/>
      <c r="BT34" s="34"/>
      <c r="BU34" s="34"/>
      <c r="BV34" s="34"/>
      <c r="BW34" s="34"/>
      <c r="BX34" s="34"/>
      <c r="BY34" s="34"/>
      <c r="BZ34" s="35"/>
      <c r="CA34" s="35"/>
    </row>
    <row r="35" spans="1:79" ht="18.75" customHeight="1">
      <c r="A35" s="30">
        <v>28</v>
      </c>
      <c r="B35" s="31" t="s">
        <v>178</v>
      </c>
      <c r="C35" s="32"/>
      <c r="D35" s="32"/>
      <c r="E35" s="32"/>
      <c r="F35" s="32"/>
      <c r="G35" s="32"/>
      <c r="H35" s="32"/>
      <c r="I35" s="32"/>
      <c r="J35" s="32"/>
      <c r="K35" s="33"/>
      <c r="L35" s="33"/>
      <c r="M35" s="32"/>
      <c r="N35" s="32"/>
      <c r="O35" s="32"/>
      <c r="P35" s="32"/>
      <c r="Q35" s="32"/>
      <c r="R35" s="32"/>
      <c r="S35" s="32"/>
      <c r="T35" s="32"/>
      <c r="U35" s="3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32"/>
      <c r="BI35" s="32"/>
      <c r="BJ35" s="32"/>
      <c r="BK35" s="32"/>
      <c r="BL35" s="32"/>
      <c r="BM35" s="32"/>
      <c r="BN35" s="32"/>
      <c r="BO35" s="32"/>
      <c r="BP35" s="32"/>
      <c r="BQ35" s="34"/>
      <c r="BR35" s="34"/>
      <c r="BS35" s="34"/>
      <c r="BT35" s="34"/>
      <c r="BU35" s="34"/>
      <c r="BV35" s="34"/>
      <c r="BW35" s="34"/>
      <c r="BX35" s="34"/>
      <c r="BY35" s="34"/>
      <c r="BZ35" s="35"/>
      <c r="CA35" s="35"/>
    </row>
    <row r="36" spans="1:79" ht="18.75" customHeight="1">
      <c r="A36" s="30">
        <v>29</v>
      </c>
      <c r="B36" s="31" t="s">
        <v>178</v>
      </c>
      <c r="C36" s="32"/>
      <c r="D36" s="32"/>
      <c r="E36" s="32"/>
      <c r="F36" s="32"/>
      <c r="G36" s="32"/>
      <c r="H36" s="32"/>
      <c r="I36" s="32"/>
      <c r="J36" s="32"/>
      <c r="K36" s="33"/>
      <c r="L36" s="33"/>
      <c r="M36" s="32"/>
      <c r="N36" s="32"/>
      <c r="O36" s="32"/>
      <c r="P36" s="32"/>
      <c r="Q36" s="32"/>
      <c r="R36" s="32"/>
      <c r="S36" s="32"/>
      <c r="T36" s="32"/>
      <c r="U36" s="3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32"/>
      <c r="BI36" s="32"/>
      <c r="BJ36" s="32"/>
      <c r="BK36" s="32"/>
      <c r="BL36" s="32"/>
      <c r="BM36" s="32"/>
      <c r="BN36" s="32"/>
      <c r="BO36" s="32"/>
      <c r="BP36" s="32"/>
      <c r="BQ36" s="34"/>
      <c r="BR36" s="34"/>
      <c r="BS36" s="34"/>
      <c r="BT36" s="34"/>
      <c r="BU36" s="34"/>
      <c r="BV36" s="34"/>
      <c r="BW36" s="34"/>
      <c r="BX36" s="34"/>
      <c r="BY36" s="34"/>
      <c r="BZ36" s="35"/>
      <c r="CA36" s="35"/>
    </row>
    <row r="37" spans="1:79" ht="18.75" customHeight="1">
      <c r="A37" s="30">
        <v>30</v>
      </c>
      <c r="B37" s="31" t="s">
        <v>178</v>
      </c>
      <c r="C37" s="32"/>
      <c r="D37" s="32"/>
      <c r="E37" s="32"/>
      <c r="F37" s="32"/>
      <c r="G37" s="32"/>
      <c r="H37" s="32"/>
      <c r="I37" s="32"/>
      <c r="J37" s="32"/>
      <c r="K37" s="33"/>
      <c r="L37" s="33"/>
      <c r="M37" s="32"/>
      <c r="N37" s="32"/>
      <c r="O37" s="32"/>
      <c r="P37" s="32"/>
      <c r="Q37" s="32"/>
      <c r="R37" s="32"/>
      <c r="S37" s="32"/>
      <c r="T37" s="32"/>
      <c r="U37" s="3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32"/>
      <c r="BI37" s="32"/>
      <c r="BJ37" s="32"/>
      <c r="BK37" s="32"/>
      <c r="BL37" s="32"/>
      <c r="BM37" s="32"/>
      <c r="BN37" s="32"/>
      <c r="BO37" s="32"/>
      <c r="BP37" s="32"/>
      <c r="BQ37" s="34"/>
      <c r="BR37" s="34"/>
      <c r="BS37" s="34"/>
      <c r="BT37" s="34"/>
      <c r="BU37" s="34"/>
      <c r="BV37" s="34"/>
      <c r="BW37" s="34"/>
      <c r="BX37" s="34"/>
      <c r="BY37" s="34"/>
      <c r="BZ37" s="35"/>
      <c r="CA37" s="35"/>
    </row>
    <row r="38" spans="1:79">
      <c r="C38" s="10"/>
      <c r="D38" s="10"/>
      <c r="E38" s="10"/>
      <c r="F38" s="10"/>
      <c r="G38" s="10"/>
      <c r="H38" s="10"/>
      <c r="I38" s="10"/>
      <c r="J38" s="10"/>
      <c r="K38" s="10"/>
      <c r="L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row>
    <row r="39" spans="1:79">
      <c r="C39" s="10"/>
      <c r="D39" s="10"/>
      <c r="E39" s="10"/>
      <c r="F39" s="10"/>
      <c r="G39" s="10"/>
      <c r="H39" s="10"/>
      <c r="I39" s="10"/>
      <c r="J39" s="10"/>
      <c r="K39" s="10"/>
      <c r="L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row>
    <row r="40" spans="1:79">
      <c r="M40" s="11"/>
      <c r="BB40" s="11"/>
      <c r="BC40" s="11"/>
      <c r="BD40" s="11"/>
      <c r="BE40" s="11"/>
      <c r="BF40" s="11"/>
      <c r="BG40" s="11"/>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8">
    <dataValidation type="list" allowBlank="1" showInputMessage="1" showErrorMessage="1" sqref="BI7" xr:uid="{00000000-0002-0000-0200-000000000000}">
      <formula1>"（選択して下さい）,要,否,-"</formula1>
    </dataValidation>
    <dataValidation type="list" allowBlank="1" showInputMessage="1" showErrorMessage="1" sqref="BH7" xr:uid="{00000000-0002-0000-0200-000001000000}">
      <formula1>"（選択して下さい）,別紙のとおり,－"</formula1>
    </dataValidation>
    <dataValidation type="list" allowBlank="1" showInputMessage="1" showErrorMessage="1" sqref="J7" xr:uid="{00000000-0002-0000-0200-000002000000}">
      <formula1>"商用,産業用"</formula1>
    </dataValidation>
    <dataValidation type="list" allowBlank="1" showInputMessage="1" showErrorMessage="1" sqref="M7" xr:uid="{00000000-0002-0000-0200-000003000000}">
      <formula1>"（選択して下さい）,需要者に承諾いただいている"</formula1>
    </dataValidation>
    <dataValidation allowBlank="1" showInputMessage="1" showErrorMessage="1" error="22桁で入力してください。_x000a_" sqref="E7" xr:uid="{00000000-0002-0000-0200-000004000000}"/>
    <dataValidation type="textLength" allowBlank="1" showInputMessage="1" showErrorMessage="1" sqref="F7" xr:uid="{00000000-0002-0000-0200-000005000000}">
      <formula1>7</formula1>
      <formula2>7</formula2>
    </dataValidation>
    <dataValidation type="list" allowBlank="1" showInputMessage="1" showErrorMessage="1" sqref="O5 T6 X6 AB6 AL6 AT6" xr:uid="{00000000-0002-0000-0200-000006000000}">
      <formula1>"需要追随,需要追随1"</formula1>
    </dataValidation>
    <dataValidation type="list" allowBlank="1" showInputMessage="1" showErrorMessage="1" sqref="P5 U6 Y6 AC6 AM6 AU6" xr:uid="{00000000-0002-0000-0200-000007000000}">
      <formula1>"非需要追随,需要追随2"</formula1>
    </dataValidation>
  </dataValidations>
  <pageMargins left="0.23622047244094491" right="0.23622047244094491" top="0.74803149606299213" bottom="0.74803149606299213" header="0.31496062992125984" footer="0.31496062992125984"/>
  <pageSetup paperSize="8" scale="63" fitToWidth="4"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48"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48"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48"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48"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48"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48"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48"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48"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48"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48"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48"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48"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48"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row>
    <row r="30" spans="2:48"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48"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48"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7:AH37"/>
    <mergeCell ref="AF38:AH38"/>
    <mergeCell ref="AF39:AH39"/>
    <mergeCell ref="AF43:AH43"/>
    <mergeCell ref="AF45:AH45"/>
    <mergeCell ref="AF44:AH44"/>
    <mergeCell ref="AF20:AH20"/>
    <mergeCell ref="AF23:AH23"/>
    <mergeCell ref="AF24:AH24"/>
    <mergeCell ref="AF22:AH22"/>
    <mergeCell ref="AF26:AH26"/>
    <mergeCell ref="AF27:AH27"/>
    <mergeCell ref="AF28:AH28"/>
    <mergeCell ref="AF30:AH30"/>
    <mergeCell ref="AF32:AH32"/>
    <mergeCell ref="AF31:AH31"/>
    <mergeCell ref="AF41:AI41"/>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R17"/>
    <mergeCell ref="S17:AE17"/>
    <mergeCell ref="AJ18:AV18"/>
    <mergeCell ref="AJ19:AV19"/>
    <mergeCell ref="AF18:AH18"/>
    <mergeCell ref="AF19:AH19"/>
    <mergeCell ref="AJ23:AR23"/>
    <mergeCell ref="AS23:AV23"/>
    <mergeCell ref="AJ24:AR24"/>
    <mergeCell ref="AS24:AV24"/>
    <mergeCell ref="B21:G35"/>
    <mergeCell ref="H21:N24"/>
    <mergeCell ref="O21:R21"/>
    <mergeCell ref="S21:AA21"/>
    <mergeCell ref="AB21:AE21"/>
    <mergeCell ref="O22:AE24"/>
    <mergeCell ref="AJ22:AR22"/>
    <mergeCell ref="AS22:AV22"/>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AS40:AV40"/>
    <mergeCell ref="H41:N41"/>
    <mergeCell ref="O41:R41"/>
    <mergeCell ref="S41:AA41"/>
    <mergeCell ref="AB41:AE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20:N20"/>
    <mergeCell ref="O18:AE20"/>
    <mergeCell ref="AJ20:AV20"/>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s>
  <phoneticPr fontId="2"/>
  <dataValidations count="1">
    <dataValidation type="list" allowBlank="1" showInputMessage="1" showErrorMessage="1" sqref="AB36:AE36 AS43:AV45 AS26:AV28 AS37:AV39 AB25:AE25 AB42:AE42"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48"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48"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48"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48"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48"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48"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48"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48"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48"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48"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48"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48"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48"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row>
    <row r="30" spans="2:48"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48"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48"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3</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4</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5</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6</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7</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8</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9</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10</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163</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11</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12</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13</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0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14</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15</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1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16</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17</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18</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19</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20</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21</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22</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23</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24</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25</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26</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27</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28</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29</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1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62"/>
  <sheetViews>
    <sheetView showZeros="0" view="pageBreakPreview" zoomScaleNormal="100" zoomScaleSheetLayoutView="100" workbookViewId="0"/>
  </sheetViews>
  <sheetFormatPr defaultColWidth="9" defaultRowHeight="18.600000000000001" customHeight="1"/>
  <cols>
    <col min="1" max="1" width="2.125" style="38" customWidth="1"/>
    <col min="2" max="14" width="2.375" style="38" customWidth="1"/>
    <col min="15" max="20" width="2" style="38" customWidth="1"/>
    <col min="21" max="21" width="3.875" style="38" customWidth="1"/>
    <col min="22" max="31" width="2" style="38" customWidth="1"/>
    <col min="32" max="33" width="2.875" style="38" customWidth="1"/>
    <col min="34" max="34" width="4.625" style="38" customWidth="1"/>
    <col min="35" max="35" width="2.875" style="38" customWidth="1"/>
    <col min="36" max="47" width="2" style="38" customWidth="1"/>
    <col min="48" max="48" width="1.875" style="38" customWidth="1"/>
    <col min="49" max="49" width="2.125" style="38" customWidth="1"/>
    <col min="50" max="50" width="13.25" style="38" customWidth="1"/>
    <col min="51" max="51" width="2.75" style="38" customWidth="1"/>
    <col min="52" max="61" width="2.125" style="38" customWidth="1"/>
    <col min="62" max="16384" width="9" style="38"/>
  </cols>
  <sheetData>
    <row r="1" spans="2:51" ht="18.600000000000001" customHeight="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row>
    <row r="2" spans="2:51" ht="18.600000000000001" customHeight="1">
      <c r="B2" s="323" t="s">
        <v>46</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X2" s="39" t="s">
        <v>20</v>
      </c>
      <c r="AY2" s="40">
        <v>30</v>
      </c>
    </row>
    <row r="3" spans="2:51" ht="9.7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c r="AT3" s="42"/>
      <c r="AU3" s="42"/>
      <c r="AV3" s="43"/>
    </row>
    <row r="4" spans="2:51" ht="15.75" customHeight="1">
      <c r="B4" s="275" t="s">
        <v>39</v>
      </c>
      <c r="C4" s="276"/>
      <c r="D4" s="276"/>
      <c r="E4" s="276"/>
      <c r="F4" s="276"/>
      <c r="G4" s="276"/>
      <c r="H4" s="276"/>
      <c r="I4" s="276"/>
      <c r="J4" s="276"/>
      <c r="K4" s="276"/>
      <c r="L4" s="276"/>
      <c r="M4" s="276"/>
      <c r="N4" s="277"/>
      <c r="O4" s="325">
        <f>VLOOKUP($AY$2,'別紙(連記式)'!$A$8:$BP$37,3,0)</f>
        <v>0</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7"/>
    </row>
    <row r="5" spans="2:51" ht="21" customHeight="1">
      <c r="B5" s="328" t="s">
        <v>42</v>
      </c>
      <c r="C5" s="329"/>
      <c r="D5" s="329"/>
      <c r="E5" s="329"/>
      <c r="F5" s="329"/>
      <c r="G5" s="329"/>
      <c r="H5" s="329"/>
      <c r="I5" s="329"/>
      <c r="J5" s="329"/>
      <c r="K5" s="329"/>
      <c r="L5" s="329"/>
      <c r="M5" s="329"/>
      <c r="N5" s="330"/>
      <c r="O5" s="331">
        <f>VLOOKUP($AY$2,'別紙(連記式)'!$A$8:$BP$37,4,0)</f>
        <v>0</v>
      </c>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3"/>
    </row>
    <row r="6" spans="2:51" ht="23.25" customHeight="1">
      <c r="B6" s="334" t="s">
        <v>47</v>
      </c>
      <c r="C6" s="335"/>
      <c r="D6" s="335"/>
      <c r="E6" s="335"/>
      <c r="F6" s="335"/>
      <c r="G6" s="335"/>
      <c r="H6" s="335"/>
      <c r="I6" s="335"/>
      <c r="J6" s="335"/>
      <c r="K6" s="335"/>
      <c r="L6" s="335"/>
      <c r="M6" s="335"/>
      <c r="N6" s="336"/>
      <c r="O6" s="337">
        <f>VLOOKUP($AY$2,'別紙(連記式)'!$A$8:$BP$37,5,0)</f>
        <v>0</v>
      </c>
      <c r="P6" s="338"/>
      <c r="Q6" s="338"/>
      <c r="R6" s="338"/>
      <c r="S6" s="338"/>
      <c r="T6" s="338"/>
      <c r="U6" s="338"/>
      <c r="V6" s="338"/>
      <c r="W6" s="338"/>
      <c r="X6" s="338"/>
      <c r="Y6" s="338"/>
      <c r="Z6" s="338"/>
      <c r="AA6" s="338"/>
      <c r="AB6" s="338"/>
      <c r="AC6" s="338"/>
      <c r="AD6" s="338"/>
      <c r="AE6" s="338"/>
      <c r="AF6" s="338"/>
      <c r="AG6" s="338"/>
      <c r="AH6" s="338"/>
      <c r="AI6" s="338"/>
      <c r="AJ6" s="338"/>
      <c r="AK6" s="338"/>
      <c r="AL6" s="338"/>
      <c r="AM6" s="339"/>
      <c r="AN6" s="339"/>
      <c r="AO6" s="339"/>
      <c r="AP6" s="339"/>
      <c r="AQ6" s="339"/>
      <c r="AR6" s="339"/>
      <c r="AS6" s="339"/>
      <c r="AT6" s="339"/>
      <c r="AU6" s="339"/>
      <c r="AV6" s="340"/>
    </row>
    <row r="7" spans="2:51" ht="18.600000000000001" customHeight="1">
      <c r="B7" s="172" t="s">
        <v>18</v>
      </c>
      <c r="C7" s="173"/>
      <c r="D7" s="173"/>
      <c r="E7" s="173"/>
      <c r="F7" s="173"/>
      <c r="G7" s="173"/>
      <c r="H7" s="173"/>
      <c r="I7" s="173"/>
      <c r="J7" s="173"/>
      <c r="K7" s="173"/>
      <c r="L7" s="173"/>
      <c r="M7" s="173"/>
      <c r="N7" s="174"/>
      <c r="O7" s="295" t="s">
        <v>38</v>
      </c>
      <c r="P7" s="296"/>
      <c r="Q7" s="297">
        <f>VLOOKUP($AY$2,'別紙(連記式)'!$A$8:$BP$37,6,0)</f>
        <v>0</v>
      </c>
      <c r="R7" s="298"/>
      <c r="S7" s="298"/>
      <c r="T7" s="298"/>
      <c r="U7" s="298"/>
      <c r="V7" s="299">
        <f>VLOOKUP($AY$2,'別紙(連記式)'!$A$8:$BP$37,7,0)</f>
        <v>0</v>
      </c>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300"/>
    </row>
    <row r="8" spans="2:51" ht="18.600000000000001" customHeight="1">
      <c r="B8" s="175"/>
      <c r="C8" s="176"/>
      <c r="D8" s="176"/>
      <c r="E8" s="176"/>
      <c r="F8" s="176"/>
      <c r="G8" s="176"/>
      <c r="H8" s="176"/>
      <c r="I8" s="176"/>
      <c r="J8" s="176"/>
      <c r="K8" s="176"/>
      <c r="L8" s="176"/>
      <c r="M8" s="176"/>
      <c r="N8" s="177"/>
      <c r="O8" s="301">
        <f>VLOOKUP($AY$2,'別紙(連記式)'!$A$8:$BP$37,8,0)</f>
        <v>0</v>
      </c>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3"/>
    </row>
    <row r="9" spans="2:51" ht="17.25" customHeight="1">
      <c r="B9" s="172" t="s">
        <v>17</v>
      </c>
      <c r="C9" s="173"/>
      <c r="D9" s="173"/>
      <c r="E9" s="173"/>
      <c r="F9" s="173"/>
      <c r="G9" s="173"/>
      <c r="H9" s="173"/>
      <c r="I9" s="173"/>
      <c r="J9" s="173"/>
      <c r="K9" s="173"/>
      <c r="L9" s="173"/>
      <c r="M9" s="173"/>
      <c r="N9" s="174"/>
      <c r="O9" s="287">
        <f>VLOOKUP($AY$2,'別紙(連記式)'!$A$8:$BP$37,9,0)</f>
        <v>0</v>
      </c>
      <c r="P9" s="173"/>
      <c r="Q9" s="173"/>
      <c r="R9" s="173"/>
      <c r="S9" s="173"/>
      <c r="T9" s="173"/>
      <c r="U9" s="173"/>
      <c r="V9" s="173"/>
      <c r="W9" s="173"/>
      <c r="X9" s="173"/>
      <c r="Y9" s="173"/>
      <c r="Z9" s="173"/>
      <c r="AA9" s="173"/>
      <c r="AB9" s="173"/>
      <c r="AC9" s="173"/>
      <c r="AD9" s="173"/>
      <c r="AE9" s="173"/>
      <c r="AF9" s="173"/>
      <c r="AG9" s="173"/>
      <c r="AH9" s="174"/>
      <c r="AI9" s="288" t="s">
        <v>36</v>
      </c>
      <c r="AJ9" s="288"/>
      <c r="AK9" s="288"/>
      <c r="AL9" s="288"/>
      <c r="AM9" s="288"/>
      <c r="AN9" s="288"/>
      <c r="AO9" s="288"/>
      <c r="AP9" s="288"/>
      <c r="AQ9" s="288"/>
      <c r="AR9" s="288"/>
      <c r="AS9" s="288"/>
      <c r="AT9" s="288"/>
      <c r="AU9" s="288"/>
      <c r="AV9" s="288"/>
    </row>
    <row r="10" spans="2:51" ht="17.25" customHeight="1">
      <c r="B10" s="175"/>
      <c r="C10" s="176"/>
      <c r="D10" s="176"/>
      <c r="E10" s="176"/>
      <c r="F10" s="176"/>
      <c r="G10" s="176"/>
      <c r="H10" s="176"/>
      <c r="I10" s="176"/>
      <c r="J10" s="176"/>
      <c r="K10" s="176"/>
      <c r="L10" s="176"/>
      <c r="M10" s="176"/>
      <c r="N10" s="177"/>
      <c r="O10" s="175"/>
      <c r="P10" s="176"/>
      <c r="Q10" s="176"/>
      <c r="R10" s="176"/>
      <c r="S10" s="176"/>
      <c r="T10" s="176"/>
      <c r="U10" s="176"/>
      <c r="V10" s="176"/>
      <c r="W10" s="176"/>
      <c r="X10" s="176"/>
      <c r="Y10" s="176"/>
      <c r="Z10" s="176"/>
      <c r="AA10" s="176"/>
      <c r="AB10" s="176"/>
      <c r="AC10" s="176"/>
      <c r="AD10" s="176"/>
      <c r="AE10" s="176"/>
      <c r="AF10" s="176"/>
      <c r="AG10" s="176"/>
      <c r="AH10" s="177"/>
      <c r="AI10" s="289">
        <f>VLOOKUP($AY$2,'別紙(連記式)'!$A$8:$BP$37,10,0)</f>
        <v>0</v>
      </c>
      <c r="AJ10" s="289"/>
      <c r="AK10" s="289"/>
      <c r="AL10" s="289"/>
      <c r="AM10" s="289"/>
      <c r="AN10" s="289"/>
      <c r="AO10" s="289"/>
      <c r="AP10" s="289"/>
      <c r="AQ10" s="289"/>
      <c r="AR10" s="289"/>
      <c r="AS10" s="289"/>
      <c r="AT10" s="289"/>
      <c r="AU10" s="289"/>
      <c r="AV10" s="289"/>
    </row>
    <row r="11" spans="2:51" ht="15.75" customHeight="1">
      <c r="B11" s="287" t="s">
        <v>33</v>
      </c>
      <c r="C11" s="173"/>
      <c r="D11" s="173"/>
      <c r="E11" s="173"/>
      <c r="F11" s="173"/>
      <c r="G11" s="173"/>
      <c r="H11" s="173"/>
      <c r="I11" s="173"/>
      <c r="J11" s="173"/>
      <c r="K11" s="173"/>
      <c r="L11" s="173"/>
      <c r="M11" s="173"/>
      <c r="N11" s="174"/>
      <c r="O11" s="287" t="s">
        <v>161</v>
      </c>
      <c r="P11" s="173"/>
      <c r="Q11" s="173"/>
      <c r="R11" s="173"/>
      <c r="S11" s="173"/>
      <c r="T11" s="173"/>
      <c r="U11" s="173"/>
      <c r="V11" s="173"/>
      <c r="W11" s="173"/>
      <c r="X11" s="173"/>
      <c r="Y11" s="173"/>
      <c r="Z11" s="173"/>
      <c r="AA11" s="173"/>
      <c r="AB11" s="173"/>
      <c r="AC11" s="173"/>
      <c r="AD11" s="173"/>
      <c r="AE11" s="173"/>
      <c r="AF11" s="173"/>
      <c r="AG11" s="173"/>
      <c r="AH11" s="173"/>
      <c r="AI11" s="173"/>
      <c r="AJ11" s="229"/>
      <c r="AK11" s="229"/>
      <c r="AL11" s="229"/>
      <c r="AM11" s="229"/>
      <c r="AN11" s="229"/>
      <c r="AO11" s="229"/>
      <c r="AP11" s="229"/>
      <c r="AQ11" s="229"/>
      <c r="AR11" s="229"/>
      <c r="AS11" s="229"/>
      <c r="AT11" s="229"/>
      <c r="AU11" s="229"/>
      <c r="AV11" s="230"/>
    </row>
    <row r="12" spans="2:51" ht="15.75" customHeight="1">
      <c r="B12" s="175"/>
      <c r="C12" s="176"/>
      <c r="D12" s="176"/>
      <c r="E12" s="176"/>
      <c r="F12" s="176"/>
      <c r="G12" s="176"/>
      <c r="H12" s="176"/>
      <c r="I12" s="176"/>
      <c r="J12" s="176"/>
      <c r="K12" s="176"/>
      <c r="L12" s="176"/>
      <c r="M12" s="176"/>
      <c r="N12" s="177"/>
      <c r="O12" s="175"/>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7"/>
    </row>
    <row r="13" spans="2:51" ht="18.600000000000001" customHeight="1">
      <c r="B13" s="304" t="s">
        <v>162</v>
      </c>
      <c r="C13" s="305"/>
      <c r="D13" s="305"/>
      <c r="E13" s="305"/>
      <c r="F13" s="305"/>
      <c r="G13" s="305"/>
      <c r="H13" s="305"/>
      <c r="I13" s="305"/>
      <c r="J13" s="305"/>
      <c r="K13" s="305"/>
      <c r="L13" s="305"/>
      <c r="M13" s="305"/>
      <c r="N13" s="306"/>
      <c r="O13" s="310">
        <f>VLOOKUP($AY$2,'別紙(連記式)'!$A$8:$BP$37,11,0)</f>
        <v>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316" t="s">
        <v>31</v>
      </c>
      <c r="AN13" s="317"/>
      <c r="AO13" s="317"/>
      <c r="AP13" s="317"/>
      <c r="AQ13" s="317"/>
      <c r="AR13" s="317"/>
      <c r="AS13" s="317"/>
      <c r="AT13" s="317"/>
      <c r="AU13" s="317"/>
      <c r="AV13" s="318"/>
    </row>
    <row r="14" spans="2:51" ht="18.600000000000001" customHeight="1">
      <c r="B14" s="307"/>
      <c r="C14" s="308"/>
      <c r="D14" s="308"/>
      <c r="E14" s="308"/>
      <c r="F14" s="308"/>
      <c r="G14" s="308"/>
      <c r="H14" s="308"/>
      <c r="I14" s="308"/>
      <c r="J14" s="308"/>
      <c r="K14" s="308"/>
      <c r="L14" s="308"/>
      <c r="M14" s="308"/>
      <c r="N14" s="309"/>
      <c r="O14" s="313"/>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M14" s="319">
        <f>VLOOKUP($AY$2,'別紙(連記式)'!$A$8:$BP$37,12,0)</f>
        <v>0</v>
      </c>
      <c r="AN14" s="320"/>
      <c r="AO14" s="320"/>
      <c r="AP14" s="320"/>
      <c r="AQ14" s="320"/>
      <c r="AR14" s="320"/>
      <c r="AS14" s="320"/>
      <c r="AT14" s="320"/>
      <c r="AU14" s="320"/>
      <c r="AV14" s="321"/>
    </row>
    <row r="15" spans="2:51" s="41" customFormat="1" ht="18.600000000000001" customHeight="1">
      <c r="B15" s="275" t="s">
        <v>48</v>
      </c>
      <c r="C15" s="276"/>
      <c r="D15" s="276"/>
      <c r="E15" s="276"/>
      <c r="F15" s="276"/>
      <c r="G15" s="276"/>
      <c r="H15" s="276"/>
      <c r="I15" s="276"/>
      <c r="J15" s="276"/>
      <c r="K15" s="276"/>
      <c r="L15" s="276"/>
      <c r="M15" s="276"/>
      <c r="N15" s="277"/>
      <c r="O15" s="281">
        <f>VLOOKUP($AY$2,'別紙(連記式)'!$A$8:$BP$37,13,0)</f>
        <v>0</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3"/>
    </row>
    <row r="16" spans="2:51" s="41" customFormat="1" ht="18.600000000000001" customHeight="1">
      <c r="B16" s="278"/>
      <c r="C16" s="279"/>
      <c r="D16" s="279"/>
      <c r="E16" s="279"/>
      <c r="F16" s="279"/>
      <c r="G16" s="279"/>
      <c r="H16" s="279"/>
      <c r="I16" s="279"/>
      <c r="J16" s="279"/>
      <c r="K16" s="279"/>
      <c r="L16" s="279"/>
      <c r="M16" s="279"/>
      <c r="N16" s="28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6"/>
    </row>
    <row r="17" spans="2:50" ht="24.75" customHeight="1">
      <c r="B17" s="287" t="s">
        <v>63</v>
      </c>
      <c r="C17" s="173"/>
      <c r="D17" s="173"/>
      <c r="E17" s="173"/>
      <c r="F17" s="173"/>
      <c r="G17" s="173"/>
      <c r="H17" s="173"/>
      <c r="I17" s="173"/>
      <c r="J17" s="173"/>
      <c r="K17" s="173"/>
      <c r="L17" s="173"/>
      <c r="M17" s="173"/>
      <c r="N17" s="174"/>
      <c r="O17" s="290" t="s">
        <v>65</v>
      </c>
      <c r="P17" s="291"/>
      <c r="Q17" s="291"/>
      <c r="R17" s="291"/>
      <c r="S17" s="292">
        <f>VLOOKUP($AY$2,'別紙(連記式)'!$A$8:$BP$37,14,0)</f>
        <v>0</v>
      </c>
      <c r="T17" s="292"/>
      <c r="U17" s="292"/>
      <c r="V17" s="292"/>
      <c r="W17" s="292"/>
      <c r="X17" s="292"/>
      <c r="Y17" s="292"/>
      <c r="Z17" s="292"/>
      <c r="AA17" s="292"/>
      <c r="AB17" s="292"/>
      <c r="AC17" s="292"/>
      <c r="AD17" s="292"/>
      <c r="AE17" s="293"/>
      <c r="AF17" s="90" t="s">
        <v>43</v>
      </c>
      <c r="AG17" s="91"/>
      <c r="AH17" s="91"/>
      <c r="AI17" s="91"/>
      <c r="AJ17" s="91"/>
      <c r="AK17" s="91"/>
      <c r="AL17" s="91"/>
      <c r="AM17" s="91"/>
      <c r="AN17" s="91"/>
      <c r="AO17" s="91"/>
      <c r="AP17" s="91"/>
      <c r="AQ17" s="91"/>
      <c r="AR17" s="91"/>
      <c r="AS17" s="91"/>
      <c r="AT17" s="91"/>
      <c r="AU17" s="91"/>
      <c r="AV17" s="92"/>
    </row>
    <row r="18" spans="2:50" ht="24.75" customHeight="1">
      <c r="B18" s="151"/>
      <c r="C18" s="229"/>
      <c r="D18" s="229"/>
      <c r="E18" s="229"/>
      <c r="F18" s="229"/>
      <c r="G18" s="229"/>
      <c r="H18" s="229"/>
      <c r="I18" s="229"/>
      <c r="J18" s="229"/>
      <c r="K18" s="229"/>
      <c r="L18" s="229"/>
      <c r="M18" s="229"/>
      <c r="N18" s="230"/>
      <c r="O18" s="140"/>
      <c r="P18" s="141"/>
      <c r="Q18" s="141"/>
      <c r="R18" s="141"/>
      <c r="S18" s="141"/>
      <c r="T18" s="141"/>
      <c r="U18" s="141"/>
      <c r="V18" s="141"/>
      <c r="W18" s="141"/>
      <c r="X18" s="141"/>
      <c r="Y18" s="141"/>
      <c r="Z18" s="141"/>
      <c r="AA18" s="141"/>
      <c r="AB18" s="141"/>
      <c r="AC18" s="141"/>
      <c r="AD18" s="141"/>
      <c r="AE18" s="142"/>
      <c r="AF18" s="255" t="str">
        <f>'別紙(連記式)'!O5</f>
        <v>需要追随</v>
      </c>
      <c r="AG18" s="256"/>
      <c r="AH18" s="256"/>
      <c r="AI18" s="83" t="s">
        <v>176</v>
      </c>
      <c r="AJ18" s="257">
        <f>VLOOKUP($AY$2,'別紙(連記式)'!$A$8:$BP$37,15,0)</f>
        <v>0</v>
      </c>
      <c r="AK18" s="257"/>
      <c r="AL18" s="257"/>
      <c r="AM18" s="257"/>
      <c r="AN18" s="257"/>
      <c r="AO18" s="257"/>
      <c r="AP18" s="257"/>
      <c r="AQ18" s="257"/>
      <c r="AR18" s="257"/>
      <c r="AS18" s="257"/>
      <c r="AT18" s="257"/>
      <c r="AU18" s="257"/>
      <c r="AV18" s="294"/>
    </row>
    <row r="19" spans="2:50" ht="24.75" customHeight="1">
      <c r="B19" s="175"/>
      <c r="C19" s="176"/>
      <c r="D19" s="176"/>
      <c r="E19" s="176"/>
      <c r="F19" s="176"/>
      <c r="G19" s="176"/>
      <c r="H19" s="176"/>
      <c r="I19" s="176"/>
      <c r="J19" s="176"/>
      <c r="K19" s="176"/>
      <c r="L19" s="176"/>
      <c r="M19" s="176"/>
      <c r="N19" s="177"/>
      <c r="O19" s="143"/>
      <c r="P19" s="144"/>
      <c r="Q19" s="144"/>
      <c r="R19" s="144"/>
      <c r="S19" s="144"/>
      <c r="T19" s="144"/>
      <c r="U19" s="144"/>
      <c r="V19" s="144"/>
      <c r="W19" s="144"/>
      <c r="X19" s="144"/>
      <c r="Y19" s="144"/>
      <c r="Z19" s="144"/>
      <c r="AA19" s="144"/>
      <c r="AB19" s="144"/>
      <c r="AC19" s="144"/>
      <c r="AD19" s="144"/>
      <c r="AE19" s="145"/>
      <c r="AF19" s="255" t="str">
        <f>'別紙(連記式)'!P5</f>
        <v>非需要追随</v>
      </c>
      <c r="AG19" s="256"/>
      <c r="AH19" s="256"/>
      <c r="AI19" s="83" t="s">
        <v>176</v>
      </c>
      <c r="AJ19" s="149">
        <f>VLOOKUP($AY$2,'別紙(連記式)'!$A$8:$BP$37,16,0)</f>
        <v>0</v>
      </c>
      <c r="AK19" s="149"/>
      <c r="AL19" s="149"/>
      <c r="AM19" s="149"/>
      <c r="AN19" s="149"/>
      <c r="AO19" s="149"/>
      <c r="AP19" s="149"/>
      <c r="AQ19" s="149"/>
      <c r="AR19" s="149"/>
      <c r="AS19" s="149"/>
      <c r="AT19" s="149"/>
      <c r="AU19" s="149"/>
      <c r="AV19" s="150"/>
    </row>
    <row r="20" spans="2:50" ht="24.75" customHeight="1">
      <c r="B20" s="137" t="s">
        <v>72</v>
      </c>
      <c r="C20" s="138"/>
      <c r="D20" s="138"/>
      <c r="E20" s="138"/>
      <c r="F20" s="138"/>
      <c r="G20" s="138"/>
      <c r="H20" s="138"/>
      <c r="I20" s="138"/>
      <c r="J20" s="138"/>
      <c r="K20" s="138"/>
      <c r="L20" s="138"/>
      <c r="M20" s="138"/>
      <c r="N20" s="139"/>
      <c r="O20" s="146"/>
      <c r="P20" s="147"/>
      <c r="Q20" s="147"/>
      <c r="R20" s="147"/>
      <c r="S20" s="147"/>
      <c r="T20" s="147"/>
      <c r="U20" s="147"/>
      <c r="V20" s="147"/>
      <c r="W20" s="147"/>
      <c r="X20" s="147"/>
      <c r="Y20" s="147"/>
      <c r="Z20" s="147"/>
      <c r="AA20" s="147"/>
      <c r="AB20" s="147"/>
      <c r="AC20" s="147"/>
      <c r="AD20" s="147"/>
      <c r="AE20" s="148"/>
      <c r="AF20" s="242" t="s">
        <v>83</v>
      </c>
      <c r="AG20" s="243"/>
      <c r="AH20" s="243"/>
      <c r="AI20" s="83" t="s">
        <v>176</v>
      </c>
      <c r="AJ20" s="149">
        <f>VLOOKUP($AY$2,'別紙(連記式)'!$A$8:$BP$37,17,0)</f>
        <v>0</v>
      </c>
      <c r="AK20" s="149"/>
      <c r="AL20" s="149"/>
      <c r="AM20" s="149"/>
      <c r="AN20" s="149"/>
      <c r="AO20" s="149"/>
      <c r="AP20" s="149"/>
      <c r="AQ20" s="149"/>
      <c r="AR20" s="149"/>
      <c r="AS20" s="149"/>
      <c r="AT20" s="149"/>
      <c r="AU20" s="149"/>
      <c r="AV20" s="150"/>
    </row>
    <row r="21" spans="2:50" ht="24.75" customHeight="1">
      <c r="B21" s="172" t="s">
        <v>9</v>
      </c>
      <c r="C21" s="173"/>
      <c r="D21" s="173"/>
      <c r="E21" s="173"/>
      <c r="F21" s="173"/>
      <c r="G21" s="260"/>
      <c r="H21" s="263" t="s">
        <v>4</v>
      </c>
      <c r="I21" s="173"/>
      <c r="J21" s="173"/>
      <c r="K21" s="173"/>
      <c r="L21" s="173"/>
      <c r="M21" s="173"/>
      <c r="N21" s="174"/>
      <c r="O21" s="207" t="s">
        <v>65</v>
      </c>
      <c r="P21" s="208"/>
      <c r="Q21" s="208"/>
      <c r="R21" s="208"/>
      <c r="S21" s="264">
        <f>VLOOKUP($AY$2,'別紙(連記式)'!$A$8:$BP$37,18,0)</f>
        <v>0</v>
      </c>
      <c r="T21" s="264"/>
      <c r="U21" s="264"/>
      <c r="V21" s="264"/>
      <c r="W21" s="264"/>
      <c r="X21" s="264"/>
      <c r="Y21" s="264"/>
      <c r="Z21" s="264"/>
      <c r="AA21" s="264"/>
      <c r="AB21" s="264"/>
      <c r="AC21" s="264"/>
      <c r="AD21" s="264"/>
      <c r="AE21" s="265"/>
      <c r="AF21" s="84" t="s">
        <v>64</v>
      </c>
      <c r="AG21" s="85"/>
      <c r="AH21" s="85"/>
      <c r="AI21" s="85"/>
      <c r="AJ21" s="85"/>
      <c r="AK21" s="85"/>
      <c r="AL21" s="85"/>
      <c r="AM21" s="85"/>
      <c r="AN21" s="85"/>
      <c r="AO21" s="85"/>
      <c r="AP21" s="85"/>
      <c r="AQ21" s="85"/>
      <c r="AR21" s="85"/>
      <c r="AS21" s="85"/>
      <c r="AT21" s="85"/>
      <c r="AU21" s="85"/>
      <c r="AV21" s="86"/>
    </row>
    <row r="22" spans="2:50" ht="24.75" customHeight="1">
      <c r="B22" s="219"/>
      <c r="C22" s="229"/>
      <c r="D22" s="229"/>
      <c r="E22" s="229"/>
      <c r="F22" s="229"/>
      <c r="G22" s="261"/>
      <c r="H22" s="228"/>
      <c r="I22" s="229"/>
      <c r="J22" s="229"/>
      <c r="K22" s="229"/>
      <c r="L22" s="229"/>
      <c r="M22" s="229"/>
      <c r="N22" s="230"/>
      <c r="O22" s="140"/>
      <c r="P22" s="141"/>
      <c r="Q22" s="141"/>
      <c r="R22" s="141"/>
      <c r="S22" s="141"/>
      <c r="T22" s="141"/>
      <c r="U22" s="141"/>
      <c r="V22" s="141"/>
      <c r="W22" s="141"/>
      <c r="X22" s="141"/>
      <c r="Y22" s="141"/>
      <c r="Z22" s="141"/>
      <c r="AA22" s="141"/>
      <c r="AB22" s="141"/>
      <c r="AC22" s="141"/>
      <c r="AD22" s="141"/>
      <c r="AE22" s="142"/>
      <c r="AF22" s="255" t="s">
        <v>127</v>
      </c>
      <c r="AG22" s="256"/>
      <c r="AH22" s="256"/>
      <c r="AI22" s="83" t="s">
        <v>176</v>
      </c>
      <c r="AJ22" s="149">
        <f>VLOOKUP($AY$2,'別紙(連記式)'!$A$8:$BP$37,19,0)</f>
        <v>0</v>
      </c>
      <c r="AK22" s="149"/>
      <c r="AL22" s="149"/>
      <c r="AM22" s="149"/>
      <c r="AN22" s="149"/>
      <c r="AO22" s="149"/>
      <c r="AP22" s="149"/>
      <c r="AQ22" s="149"/>
      <c r="AR22" s="149"/>
      <c r="AS22" s="215"/>
      <c r="AT22" s="215"/>
      <c r="AU22" s="215"/>
      <c r="AV22" s="216"/>
    </row>
    <row r="23" spans="2:50" ht="24.75" customHeight="1">
      <c r="B23" s="219"/>
      <c r="C23" s="229"/>
      <c r="D23" s="229"/>
      <c r="E23" s="229"/>
      <c r="F23" s="229"/>
      <c r="G23" s="261"/>
      <c r="H23" s="228"/>
      <c r="I23" s="229"/>
      <c r="J23" s="229"/>
      <c r="K23" s="229"/>
      <c r="L23" s="229"/>
      <c r="M23" s="229"/>
      <c r="N23" s="230"/>
      <c r="O23" s="143"/>
      <c r="P23" s="144"/>
      <c r="Q23" s="144"/>
      <c r="R23" s="144"/>
      <c r="S23" s="144"/>
      <c r="T23" s="144"/>
      <c r="U23" s="144"/>
      <c r="V23" s="144"/>
      <c r="W23" s="144"/>
      <c r="X23" s="144"/>
      <c r="Y23" s="144"/>
      <c r="Z23" s="144"/>
      <c r="AA23" s="144"/>
      <c r="AB23" s="144"/>
      <c r="AC23" s="144"/>
      <c r="AD23" s="144"/>
      <c r="AE23" s="145"/>
      <c r="AF23" s="255" t="str">
        <f>'別紙(連記式)'!T6</f>
        <v>需要追随</v>
      </c>
      <c r="AG23" s="256"/>
      <c r="AH23" s="256"/>
      <c r="AI23" s="83" t="s">
        <v>176</v>
      </c>
      <c r="AJ23" s="149">
        <f>VLOOKUP($AY$2,'別紙(連記式)'!$A$8:$BP$37,20,0)</f>
        <v>0</v>
      </c>
      <c r="AK23" s="149"/>
      <c r="AL23" s="149"/>
      <c r="AM23" s="149"/>
      <c r="AN23" s="149"/>
      <c r="AO23" s="149"/>
      <c r="AP23" s="149"/>
      <c r="AQ23" s="149"/>
      <c r="AR23" s="149"/>
      <c r="AS23" s="215"/>
      <c r="AT23" s="215"/>
      <c r="AU23" s="215"/>
      <c r="AV23" s="216"/>
    </row>
    <row r="24" spans="2:50" ht="24.75" customHeight="1">
      <c r="B24" s="219"/>
      <c r="C24" s="229"/>
      <c r="D24" s="229"/>
      <c r="E24" s="229"/>
      <c r="F24" s="229"/>
      <c r="G24" s="261"/>
      <c r="H24" s="231"/>
      <c r="I24" s="232"/>
      <c r="J24" s="232"/>
      <c r="K24" s="232"/>
      <c r="L24" s="232"/>
      <c r="M24" s="232"/>
      <c r="N24" s="233"/>
      <c r="O24" s="236"/>
      <c r="P24" s="237"/>
      <c r="Q24" s="237"/>
      <c r="R24" s="237"/>
      <c r="S24" s="237"/>
      <c r="T24" s="237"/>
      <c r="U24" s="237"/>
      <c r="V24" s="237"/>
      <c r="W24" s="237"/>
      <c r="X24" s="237"/>
      <c r="Y24" s="237"/>
      <c r="Z24" s="237"/>
      <c r="AA24" s="237"/>
      <c r="AB24" s="237"/>
      <c r="AC24" s="237"/>
      <c r="AD24" s="237"/>
      <c r="AE24" s="238"/>
      <c r="AF24" s="255" t="str">
        <f>'別紙(連記式)'!U6</f>
        <v>非需要追随</v>
      </c>
      <c r="AG24" s="256"/>
      <c r="AH24" s="256"/>
      <c r="AI24" s="83" t="s">
        <v>176</v>
      </c>
      <c r="AJ24" s="149">
        <f>VLOOKUP($AY$2,'別紙(連記式)'!$A$8:$BP$37,21,0)</f>
        <v>0</v>
      </c>
      <c r="AK24" s="149"/>
      <c r="AL24" s="149"/>
      <c r="AM24" s="149"/>
      <c r="AN24" s="149"/>
      <c r="AO24" s="149"/>
      <c r="AP24" s="149"/>
      <c r="AQ24" s="149"/>
      <c r="AR24" s="149"/>
      <c r="AS24" s="215"/>
      <c r="AT24" s="215"/>
      <c r="AU24" s="215"/>
      <c r="AV24" s="216"/>
    </row>
    <row r="25" spans="2:50" ht="24.75" customHeight="1">
      <c r="B25" s="151"/>
      <c r="C25" s="229"/>
      <c r="D25" s="229"/>
      <c r="E25" s="229"/>
      <c r="F25" s="229"/>
      <c r="G25" s="261"/>
      <c r="H25" s="225" t="s">
        <v>5</v>
      </c>
      <c r="I25" s="226"/>
      <c r="J25" s="226"/>
      <c r="K25" s="226"/>
      <c r="L25" s="226"/>
      <c r="M25" s="226"/>
      <c r="N25" s="227"/>
      <c r="O25" s="234" t="s">
        <v>65</v>
      </c>
      <c r="P25" s="235"/>
      <c r="Q25" s="235"/>
      <c r="R25" s="235"/>
      <c r="S25" s="149">
        <f>VLOOKUP($AY$2,'別紙(連記式)'!$A$8:$BP$37,22,0)</f>
        <v>0</v>
      </c>
      <c r="T25" s="149"/>
      <c r="U25" s="149"/>
      <c r="V25" s="149"/>
      <c r="W25" s="149"/>
      <c r="X25" s="149"/>
      <c r="Y25" s="149"/>
      <c r="Z25" s="149"/>
      <c r="AA25" s="149"/>
      <c r="AB25" s="215" t="s">
        <v>40</v>
      </c>
      <c r="AC25" s="215"/>
      <c r="AD25" s="215"/>
      <c r="AE25" s="216"/>
      <c r="AF25" s="87" t="s">
        <v>43</v>
      </c>
      <c r="AG25" s="88"/>
      <c r="AH25" s="88"/>
      <c r="AI25" s="88"/>
      <c r="AJ25" s="88"/>
      <c r="AK25" s="88"/>
      <c r="AL25" s="88"/>
      <c r="AM25" s="88"/>
      <c r="AN25" s="88"/>
      <c r="AO25" s="88"/>
      <c r="AP25" s="88"/>
      <c r="AQ25" s="88"/>
      <c r="AR25" s="88"/>
      <c r="AS25" s="88"/>
      <c r="AT25" s="88"/>
      <c r="AU25" s="88"/>
      <c r="AV25" s="89"/>
    </row>
    <row r="26" spans="2:50" ht="24.75" customHeight="1">
      <c r="B26" s="151"/>
      <c r="C26" s="229"/>
      <c r="D26" s="229"/>
      <c r="E26" s="229"/>
      <c r="F26" s="229"/>
      <c r="G26" s="261"/>
      <c r="H26" s="228"/>
      <c r="I26" s="229"/>
      <c r="J26" s="229"/>
      <c r="K26" s="229"/>
      <c r="L26" s="229"/>
      <c r="M26" s="229"/>
      <c r="N26" s="230"/>
      <c r="O26" s="140"/>
      <c r="P26" s="141"/>
      <c r="Q26" s="141"/>
      <c r="R26" s="141"/>
      <c r="S26" s="141"/>
      <c r="T26" s="141"/>
      <c r="U26" s="141"/>
      <c r="V26" s="141"/>
      <c r="W26" s="141"/>
      <c r="X26" s="141"/>
      <c r="Y26" s="141"/>
      <c r="Z26" s="141"/>
      <c r="AA26" s="141"/>
      <c r="AB26" s="141"/>
      <c r="AC26" s="141"/>
      <c r="AD26" s="141"/>
      <c r="AE26" s="142"/>
      <c r="AF26" s="255" t="s">
        <v>127</v>
      </c>
      <c r="AG26" s="256"/>
      <c r="AH26" s="256"/>
      <c r="AI26" s="83" t="s">
        <v>176</v>
      </c>
      <c r="AJ26" s="149">
        <f>VLOOKUP($AY$2,'別紙(連記式)'!$A$8:$BP$37,23,0)</f>
        <v>0</v>
      </c>
      <c r="AK26" s="149"/>
      <c r="AL26" s="149"/>
      <c r="AM26" s="149"/>
      <c r="AN26" s="149"/>
      <c r="AO26" s="149"/>
      <c r="AP26" s="149"/>
      <c r="AQ26" s="149"/>
      <c r="AR26" s="149"/>
      <c r="AS26" s="215" t="s">
        <v>40</v>
      </c>
      <c r="AT26" s="215"/>
      <c r="AU26" s="215"/>
      <c r="AV26" s="216"/>
    </row>
    <row r="27" spans="2:50" ht="24.75" customHeight="1">
      <c r="B27" s="151"/>
      <c r="C27" s="229"/>
      <c r="D27" s="229"/>
      <c r="E27" s="229"/>
      <c r="F27" s="229"/>
      <c r="G27" s="261"/>
      <c r="H27" s="228"/>
      <c r="I27" s="229"/>
      <c r="J27" s="229"/>
      <c r="K27" s="229"/>
      <c r="L27" s="229"/>
      <c r="M27" s="229"/>
      <c r="N27" s="230"/>
      <c r="O27" s="143"/>
      <c r="P27" s="144"/>
      <c r="Q27" s="144"/>
      <c r="R27" s="144"/>
      <c r="S27" s="144"/>
      <c r="T27" s="144"/>
      <c r="U27" s="144"/>
      <c r="V27" s="144"/>
      <c r="W27" s="144"/>
      <c r="X27" s="144"/>
      <c r="Y27" s="144"/>
      <c r="Z27" s="144"/>
      <c r="AA27" s="144"/>
      <c r="AB27" s="144"/>
      <c r="AC27" s="144"/>
      <c r="AD27" s="144"/>
      <c r="AE27" s="145"/>
      <c r="AF27" s="255" t="str">
        <f>'別紙(連記式)'!X6</f>
        <v>需要追随</v>
      </c>
      <c r="AG27" s="256"/>
      <c r="AH27" s="256"/>
      <c r="AI27" s="83" t="s">
        <v>176</v>
      </c>
      <c r="AJ27" s="149">
        <f>VLOOKUP($AY$2,'別紙(連記式)'!$A$8:$BP$37,24,0)</f>
        <v>0</v>
      </c>
      <c r="AK27" s="149"/>
      <c r="AL27" s="149"/>
      <c r="AM27" s="149"/>
      <c r="AN27" s="149"/>
      <c r="AO27" s="149"/>
      <c r="AP27" s="149"/>
      <c r="AQ27" s="149"/>
      <c r="AR27" s="149"/>
      <c r="AS27" s="215" t="s">
        <v>40</v>
      </c>
      <c r="AT27" s="215"/>
      <c r="AU27" s="215"/>
      <c r="AV27" s="216"/>
    </row>
    <row r="28" spans="2:50" ht="24.75" customHeight="1">
      <c r="B28" s="151"/>
      <c r="C28" s="229"/>
      <c r="D28" s="229"/>
      <c r="E28" s="229"/>
      <c r="F28" s="229"/>
      <c r="G28" s="261"/>
      <c r="H28" s="231"/>
      <c r="I28" s="232"/>
      <c r="J28" s="232"/>
      <c r="K28" s="232"/>
      <c r="L28" s="232"/>
      <c r="M28" s="232"/>
      <c r="N28" s="233"/>
      <c r="O28" s="236"/>
      <c r="P28" s="237"/>
      <c r="Q28" s="237"/>
      <c r="R28" s="237"/>
      <c r="S28" s="237"/>
      <c r="T28" s="237"/>
      <c r="U28" s="237"/>
      <c r="V28" s="237"/>
      <c r="W28" s="237"/>
      <c r="X28" s="237"/>
      <c r="Y28" s="237"/>
      <c r="Z28" s="237"/>
      <c r="AA28" s="237"/>
      <c r="AB28" s="237"/>
      <c r="AC28" s="237"/>
      <c r="AD28" s="237"/>
      <c r="AE28" s="238"/>
      <c r="AF28" s="255" t="str">
        <f>'別紙(連記式)'!Y6</f>
        <v>非需要追随</v>
      </c>
      <c r="AG28" s="256"/>
      <c r="AH28" s="256"/>
      <c r="AI28" s="83" t="s">
        <v>176</v>
      </c>
      <c r="AJ28" s="149">
        <f>VLOOKUP($AY$2,'別紙(連記式)'!$A$8:$BP$37,25,0)</f>
        <v>0</v>
      </c>
      <c r="AK28" s="149"/>
      <c r="AL28" s="149"/>
      <c r="AM28" s="149"/>
      <c r="AN28" s="149"/>
      <c r="AO28" s="149"/>
      <c r="AP28" s="149"/>
      <c r="AQ28" s="149"/>
      <c r="AR28" s="149"/>
      <c r="AS28" s="215" t="s">
        <v>40</v>
      </c>
      <c r="AT28" s="215"/>
      <c r="AU28" s="215"/>
      <c r="AV28" s="216"/>
    </row>
    <row r="29" spans="2:50" ht="24.75" customHeight="1">
      <c r="B29" s="151"/>
      <c r="C29" s="229"/>
      <c r="D29" s="229"/>
      <c r="E29" s="229"/>
      <c r="F29" s="229"/>
      <c r="G29" s="261"/>
      <c r="H29" s="266" t="s">
        <v>16</v>
      </c>
      <c r="I29" s="267"/>
      <c r="J29" s="267"/>
      <c r="K29" s="267"/>
      <c r="L29" s="267"/>
      <c r="M29" s="267"/>
      <c r="N29" s="268"/>
      <c r="O29" s="255" t="s">
        <v>65</v>
      </c>
      <c r="P29" s="256"/>
      <c r="Q29" s="256"/>
      <c r="R29" s="256"/>
      <c r="S29" s="44" t="s">
        <v>51</v>
      </c>
      <c r="T29" s="257">
        <f>VLOOKUP($AY$2,'別紙(連記式)'!$A$8:$BP$37,26,0)</f>
        <v>0</v>
      </c>
      <c r="U29" s="257"/>
      <c r="V29" s="257"/>
      <c r="W29" s="257"/>
      <c r="X29" s="257"/>
      <c r="Y29" s="257"/>
      <c r="Z29" s="257"/>
      <c r="AA29" s="44" t="s">
        <v>52</v>
      </c>
      <c r="AB29" s="258" t="s">
        <v>53</v>
      </c>
      <c r="AC29" s="258"/>
      <c r="AD29" s="258"/>
      <c r="AE29" s="259"/>
      <c r="AF29" s="87" t="s">
        <v>43</v>
      </c>
      <c r="AG29" s="88"/>
      <c r="AH29" s="88"/>
      <c r="AI29" s="88"/>
      <c r="AJ29" s="88"/>
      <c r="AK29" s="88"/>
      <c r="AL29" s="88"/>
      <c r="AM29" s="88"/>
      <c r="AN29" s="88"/>
      <c r="AO29" s="88"/>
      <c r="AP29" s="88"/>
      <c r="AQ29" s="88"/>
      <c r="AR29" s="88"/>
      <c r="AS29" s="88"/>
      <c r="AT29" s="88"/>
      <c r="AU29" s="88"/>
      <c r="AV29" s="89"/>
      <c r="AX29" s="45"/>
    </row>
    <row r="30" spans="2:50" ht="24.75" customHeight="1">
      <c r="B30" s="151"/>
      <c r="C30" s="229"/>
      <c r="D30" s="229"/>
      <c r="E30" s="229"/>
      <c r="F30" s="229"/>
      <c r="G30" s="261"/>
      <c r="H30" s="269"/>
      <c r="I30" s="270"/>
      <c r="J30" s="270"/>
      <c r="K30" s="270"/>
      <c r="L30" s="270"/>
      <c r="M30" s="270"/>
      <c r="N30" s="271"/>
      <c r="O30" s="140"/>
      <c r="P30" s="141"/>
      <c r="Q30" s="141"/>
      <c r="R30" s="141"/>
      <c r="S30" s="141"/>
      <c r="T30" s="141"/>
      <c r="U30" s="141"/>
      <c r="V30" s="141"/>
      <c r="W30" s="141"/>
      <c r="X30" s="141"/>
      <c r="Y30" s="141"/>
      <c r="Z30" s="141"/>
      <c r="AA30" s="141"/>
      <c r="AB30" s="141"/>
      <c r="AC30" s="141"/>
      <c r="AD30" s="141"/>
      <c r="AE30" s="142"/>
      <c r="AF30" s="255" t="s">
        <v>127</v>
      </c>
      <c r="AG30" s="256"/>
      <c r="AH30" s="256"/>
      <c r="AI30" s="83" t="s">
        <v>176</v>
      </c>
      <c r="AJ30" s="44" t="s">
        <v>51</v>
      </c>
      <c r="AK30" s="257">
        <f>VLOOKUP($AY$2,'別紙(連記式)'!$A$8:$BP$37,27,0)</f>
        <v>0</v>
      </c>
      <c r="AL30" s="257"/>
      <c r="AM30" s="257"/>
      <c r="AN30" s="257"/>
      <c r="AO30" s="257"/>
      <c r="AP30" s="257"/>
      <c r="AQ30" s="257"/>
      <c r="AR30" s="44" t="s">
        <v>52</v>
      </c>
      <c r="AS30" s="258" t="s">
        <v>53</v>
      </c>
      <c r="AT30" s="258"/>
      <c r="AU30" s="258"/>
      <c r="AV30" s="259"/>
    </row>
    <row r="31" spans="2:50" ht="24.75" customHeight="1">
      <c r="B31" s="151"/>
      <c r="C31" s="229"/>
      <c r="D31" s="229"/>
      <c r="E31" s="229"/>
      <c r="F31" s="229"/>
      <c r="G31" s="261"/>
      <c r="H31" s="269"/>
      <c r="I31" s="270"/>
      <c r="J31" s="270"/>
      <c r="K31" s="270"/>
      <c r="L31" s="270"/>
      <c r="M31" s="270"/>
      <c r="N31" s="271"/>
      <c r="O31" s="143"/>
      <c r="P31" s="144"/>
      <c r="Q31" s="144"/>
      <c r="R31" s="144"/>
      <c r="S31" s="144"/>
      <c r="T31" s="144"/>
      <c r="U31" s="144"/>
      <c r="V31" s="144"/>
      <c r="W31" s="144"/>
      <c r="X31" s="144"/>
      <c r="Y31" s="144"/>
      <c r="Z31" s="144"/>
      <c r="AA31" s="144"/>
      <c r="AB31" s="144"/>
      <c r="AC31" s="144"/>
      <c r="AD31" s="144"/>
      <c r="AE31" s="145"/>
      <c r="AF31" s="255" t="str">
        <f>'別紙(連記式)'!AB6</f>
        <v>需要追随</v>
      </c>
      <c r="AG31" s="256"/>
      <c r="AH31" s="256"/>
      <c r="AI31" s="83" t="s">
        <v>176</v>
      </c>
      <c r="AJ31" s="44" t="s">
        <v>51</v>
      </c>
      <c r="AK31" s="257">
        <f>VLOOKUP($AY$2,'別紙(連記式)'!$A$8:$BP$37,28,0)</f>
        <v>0</v>
      </c>
      <c r="AL31" s="257"/>
      <c r="AM31" s="257"/>
      <c r="AN31" s="257"/>
      <c r="AO31" s="257"/>
      <c r="AP31" s="257"/>
      <c r="AQ31" s="257"/>
      <c r="AR31" s="44" t="s">
        <v>52</v>
      </c>
      <c r="AS31" s="258" t="s">
        <v>53</v>
      </c>
      <c r="AT31" s="258"/>
      <c r="AU31" s="258"/>
      <c r="AV31" s="259"/>
    </row>
    <row r="32" spans="2:50" ht="24.75" customHeight="1">
      <c r="B32" s="151"/>
      <c r="C32" s="229"/>
      <c r="D32" s="229"/>
      <c r="E32" s="229"/>
      <c r="F32" s="229"/>
      <c r="G32" s="261"/>
      <c r="H32" s="272"/>
      <c r="I32" s="273"/>
      <c r="J32" s="273"/>
      <c r="K32" s="273"/>
      <c r="L32" s="273"/>
      <c r="M32" s="273"/>
      <c r="N32" s="274"/>
      <c r="O32" s="236"/>
      <c r="P32" s="237"/>
      <c r="Q32" s="237"/>
      <c r="R32" s="237"/>
      <c r="S32" s="237"/>
      <c r="T32" s="237"/>
      <c r="U32" s="237"/>
      <c r="V32" s="237"/>
      <c r="W32" s="237"/>
      <c r="X32" s="237"/>
      <c r="Y32" s="237"/>
      <c r="Z32" s="237"/>
      <c r="AA32" s="237"/>
      <c r="AB32" s="237"/>
      <c r="AC32" s="237"/>
      <c r="AD32" s="237"/>
      <c r="AE32" s="238"/>
      <c r="AF32" s="255" t="str">
        <f>'別紙(連記式)'!AC6</f>
        <v>非需要追随</v>
      </c>
      <c r="AG32" s="256"/>
      <c r="AH32" s="256"/>
      <c r="AI32" s="83" t="s">
        <v>176</v>
      </c>
      <c r="AJ32" s="44" t="s">
        <v>51</v>
      </c>
      <c r="AK32" s="257">
        <f>VLOOKUP($AY$2,'別紙(連記式)'!$A$8:$BP$37,29,0)</f>
        <v>0</v>
      </c>
      <c r="AL32" s="257"/>
      <c r="AM32" s="257"/>
      <c r="AN32" s="257"/>
      <c r="AO32" s="257"/>
      <c r="AP32" s="257"/>
      <c r="AQ32" s="257"/>
      <c r="AR32" s="44" t="s">
        <v>52</v>
      </c>
      <c r="AS32" s="258" t="s">
        <v>53</v>
      </c>
      <c r="AT32" s="258"/>
      <c r="AU32" s="258"/>
      <c r="AV32" s="259"/>
    </row>
    <row r="33" spans="2:48" ht="24.75" customHeight="1">
      <c r="B33" s="151"/>
      <c r="C33" s="229"/>
      <c r="D33" s="229"/>
      <c r="E33" s="229"/>
      <c r="F33" s="229"/>
      <c r="G33" s="261"/>
      <c r="H33" s="252" t="s">
        <v>6</v>
      </c>
      <c r="I33" s="253"/>
      <c r="J33" s="253"/>
      <c r="K33" s="253"/>
      <c r="L33" s="253"/>
      <c r="M33" s="253"/>
      <c r="N33" s="254"/>
      <c r="O33" s="255" t="s">
        <v>49</v>
      </c>
      <c r="P33" s="256"/>
      <c r="Q33" s="256"/>
      <c r="R33" s="256"/>
      <c r="S33" s="257">
        <f>VLOOKUP($AY$2,'別紙(連記式)'!$A$8:$BP$37,30,0)</f>
        <v>0</v>
      </c>
      <c r="T33" s="257"/>
      <c r="U33" s="257"/>
      <c r="V33" s="257"/>
      <c r="W33" s="257"/>
      <c r="X33" s="257"/>
      <c r="Y33" s="257"/>
      <c r="Z33" s="257"/>
      <c r="AA33" s="257"/>
      <c r="AB33" s="250"/>
      <c r="AC33" s="250"/>
      <c r="AD33" s="250"/>
      <c r="AE33" s="251"/>
      <c r="AF33" s="255" t="s">
        <v>50</v>
      </c>
      <c r="AG33" s="256"/>
      <c r="AH33" s="256"/>
      <c r="AI33" s="256"/>
      <c r="AJ33" s="257">
        <f>VLOOKUP($AY$2,'別紙(連記式)'!$A$8:$BP$37,31,0)</f>
        <v>0</v>
      </c>
      <c r="AK33" s="257"/>
      <c r="AL33" s="257"/>
      <c r="AM33" s="257"/>
      <c r="AN33" s="257"/>
      <c r="AO33" s="257"/>
      <c r="AP33" s="257"/>
      <c r="AQ33" s="257"/>
      <c r="AR33" s="257"/>
      <c r="AS33" s="250"/>
      <c r="AT33" s="250"/>
      <c r="AU33" s="250"/>
      <c r="AV33" s="251"/>
    </row>
    <row r="34" spans="2:48" ht="24.75" customHeight="1">
      <c r="B34" s="151"/>
      <c r="C34" s="229"/>
      <c r="D34" s="229"/>
      <c r="E34" s="229"/>
      <c r="F34" s="229"/>
      <c r="G34" s="261"/>
      <c r="H34" s="252" t="s">
        <v>34</v>
      </c>
      <c r="I34" s="253"/>
      <c r="J34" s="253"/>
      <c r="K34" s="253"/>
      <c r="L34" s="253"/>
      <c r="M34" s="253"/>
      <c r="N34" s="254"/>
      <c r="O34" s="255" t="s">
        <v>49</v>
      </c>
      <c r="P34" s="256"/>
      <c r="Q34" s="256"/>
      <c r="R34" s="256"/>
      <c r="S34" s="257">
        <f>VLOOKUP($AY$2,'別紙(連記式)'!$A$8:$BP$37,32,0)</f>
        <v>0</v>
      </c>
      <c r="T34" s="257"/>
      <c r="U34" s="257"/>
      <c r="V34" s="257"/>
      <c r="W34" s="257"/>
      <c r="X34" s="257"/>
      <c r="Y34" s="257"/>
      <c r="Z34" s="257"/>
      <c r="AA34" s="257"/>
      <c r="AB34" s="258" t="s">
        <v>54</v>
      </c>
      <c r="AC34" s="258"/>
      <c r="AD34" s="258"/>
      <c r="AE34" s="259"/>
      <c r="AF34" s="255" t="s">
        <v>50</v>
      </c>
      <c r="AG34" s="256"/>
      <c r="AH34" s="256"/>
      <c r="AI34" s="256"/>
      <c r="AJ34" s="257">
        <f>VLOOKUP($AY$2,'別紙(連記式)'!$A$8:$BP$37,33,0)</f>
        <v>0</v>
      </c>
      <c r="AK34" s="257"/>
      <c r="AL34" s="257"/>
      <c r="AM34" s="257"/>
      <c r="AN34" s="257"/>
      <c r="AO34" s="257"/>
      <c r="AP34" s="257"/>
      <c r="AQ34" s="257"/>
      <c r="AR34" s="257"/>
      <c r="AS34" s="258" t="s">
        <v>54</v>
      </c>
      <c r="AT34" s="258"/>
      <c r="AU34" s="258"/>
      <c r="AV34" s="259"/>
    </row>
    <row r="35" spans="2:48" ht="24.75" customHeight="1">
      <c r="B35" s="175"/>
      <c r="C35" s="176"/>
      <c r="D35" s="176"/>
      <c r="E35" s="176"/>
      <c r="F35" s="176"/>
      <c r="G35" s="262"/>
      <c r="H35" s="239" t="s">
        <v>35</v>
      </c>
      <c r="I35" s="240"/>
      <c r="J35" s="240"/>
      <c r="K35" s="240"/>
      <c r="L35" s="240"/>
      <c r="M35" s="240"/>
      <c r="N35" s="241"/>
      <c r="O35" s="242" t="s">
        <v>49</v>
      </c>
      <c r="P35" s="243"/>
      <c r="Q35" s="243"/>
      <c r="R35" s="243"/>
      <c r="S35" s="244">
        <f>VLOOKUP($AY$2,'別紙(連記式)'!$A$8:$BP$37,34,0)</f>
        <v>0</v>
      </c>
      <c r="T35" s="244"/>
      <c r="U35" s="244"/>
      <c r="V35" s="244"/>
      <c r="W35" s="244"/>
      <c r="X35" s="244"/>
      <c r="Y35" s="244"/>
      <c r="Z35" s="244"/>
      <c r="AA35" s="244"/>
      <c r="AB35" s="245" t="s">
        <v>54</v>
      </c>
      <c r="AC35" s="245"/>
      <c r="AD35" s="245"/>
      <c r="AE35" s="246"/>
      <c r="AF35" s="242" t="s">
        <v>50</v>
      </c>
      <c r="AG35" s="243"/>
      <c r="AH35" s="243"/>
      <c r="AI35" s="243"/>
      <c r="AJ35" s="244">
        <f>VLOOKUP($AY$2,'別紙(連記式)'!$A$8:$BP$37,35,0)</f>
        <v>0</v>
      </c>
      <c r="AK35" s="244"/>
      <c r="AL35" s="244"/>
      <c r="AM35" s="244"/>
      <c r="AN35" s="244"/>
      <c r="AO35" s="244"/>
      <c r="AP35" s="244"/>
      <c r="AQ35" s="244"/>
      <c r="AR35" s="244"/>
      <c r="AS35" s="245" t="s">
        <v>54</v>
      </c>
      <c r="AT35" s="245"/>
      <c r="AU35" s="245"/>
      <c r="AV35" s="246"/>
    </row>
    <row r="36" spans="2:48" ht="24.75" customHeight="1">
      <c r="B36" s="172" t="s">
        <v>10</v>
      </c>
      <c r="C36" s="217"/>
      <c r="D36" s="217"/>
      <c r="E36" s="217"/>
      <c r="F36" s="217"/>
      <c r="G36" s="218"/>
      <c r="H36" s="225" t="s">
        <v>5</v>
      </c>
      <c r="I36" s="226"/>
      <c r="J36" s="226"/>
      <c r="K36" s="226"/>
      <c r="L36" s="226"/>
      <c r="M36" s="226"/>
      <c r="N36" s="227"/>
      <c r="O36" s="234" t="s">
        <v>65</v>
      </c>
      <c r="P36" s="235"/>
      <c r="Q36" s="235"/>
      <c r="R36" s="235"/>
      <c r="S36" s="149">
        <f>VLOOKUP($AY$2,'別紙(連記式)'!$A$8:$BP$37,36,0)</f>
        <v>0</v>
      </c>
      <c r="T36" s="149"/>
      <c r="U36" s="149"/>
      <c r="V36" s="149"/>
      <c r="W36" s="149"/>
      <c r="X36" s="149"/>
      <c r="Y36" s="149"/>
      <c r="Z36" s="149"/>
      <c r="AA36" s="149"/>
      <c r="AB36" s="215" t="s">
        <v>40</v>
      </c>
      <c r="AC36" s="215"/>
      <c r="AD36" s="215"/>
      <c r="AE36" s="216"/>
      <c r="AF36" s="84" t="s">
        <v>43</v>
      </c>
      <c r="AG36" s="85"/>
      <c r="AH36" s="85"/>
      <c r="AI36" s="85"/>
      <c r="AJ36" s="85"/>
      <c r="AK36" s="85"/>
      <c r="AL36" s="85"/>
      <c r="AM36" s="85"/>
      <c r="AN36" s="85"/>
      <c r="AO36" s="85"/>
      <c r="AP36" s="85"/>
      <c r="AQ36" s="85"/>
      <c r="AR36" s="85"/>
      <c r="AS36" s="85"/>
      <c r="AT36" s="85"/>
      <c r="AU36" s="85"/>
      <c r="AV36" s="86"/>
    </row>
    <row r="37" spans="2:48" ht="24.75" customHeight="1">
      <c r="B37" s="219"/>
      <c r="C37" s="220"/>
      <c r="D37" s="220"/>
      <c r="E37" s="220"/>
      <c r="F37" s="220"/>
      <c r="G37" s="221"/>
      <c r="H37" s="228"/>
      <c r="I37" s="229"/>
      <c r="J37" s="229"/>
      <c r="K37" s="229"/>
      <c r="L37" s="229"/>
      <c r="M37" s="229"/>
      <c r="N37" s="230"/>
      <c r="O37" s="140"/>
      <c r="P37" s="141"/>
      <c r="Q37" s="141"/>
      <c r="R37" s="141"/>
      <c r="S37" s="141"/>
      <c r="T37" s="141"/>
      <c r="U37" s="141"/>
      <c r="V37" s="141"/>
      <c r="W37" s="141"/>
      <c r="X37" s="141"/>
      <c r="Y37" s="141"/>
      <c r="Z37" s="141"/>
      <c r="AA37" s="141"/>
      <c r="AB37" s="141"/>
      <c r="AC37" s="141"/>
      <c r="AD37" s="141"/>
      <c r="AE37" s="142"/>
      <c r="AF37" s="255" t="s">
        <v>127</v>
      </c>
      <c r="AG37" s="256"/>
      <c r="AH37" s="256"/>
      <c r="AI37" s="83" t="s">
        <v>176</v>
      </c>
      <c r="AJ37" s="149">
        <f>VLOOKUP($AY$2,'別紙(連記式)'!$A$8:$BP$37,37,0)</f>
        <v>0</v>
      </c>
      <c r="AK37" s="149"/>
      <c r="AL37" s="149"/>
      <c r="AM37" s="149"/>
      <c r="AN37" s="149"/>
      <c r="AO37" s="149"/>
      <c r="AP37" s="149"/>
      <c r="AQ37" s="149"/>
      <c r="AR37" s="149"/>
      <c r="AS37" s="215" t="s">
        <v>40</v>
      </c>
      <c r="AT37" s="215"/>
      <c r="AU37" s="215"/>
      <c r="AV37" s="216"/>
    </row>
    <row r="38" spans="2:48" ht="24.75" customHeight="1">
      <c r="B38" s="219"/>
      <c r="C38" s="220"/>
      <c r="D38" s="220"/>
      <c r="E38" s="220"/>
      <c r="F38" s="220"/>
      <c r="G38" s="221"/>
      <c r="H38" s="228"/>
      <c r="I38" s="229"/>
      <c r="J38" s="229"/>
      <c r="K38" s="229"/>
      <c r="L38" s="229"/>
      <c r="M38" s="229"/>
      <c r="N38" s="230"/>
      <c r="O38" s="143"/>
      <c r="P38" s="144"/>
      <c r="Q38" s="144"/>
      <c r="R38" s="144"/>
      <c r="S38" s="144"/>
      <c r="T38" s="144"/>
      <c r="U38" s="144"/>
      <c r="V38" s="144"/>
      <c r="W38" s="144"/>
      <c r="X38" s="144"/>
      <c r="Y38" s="144"/>
      <c r="Z38" s="144"/>
      <c r="AA38" s="144"/>
      <c r="AB38" s="144"/>
      <c r="AC38" s="144"/>
      <c r="AD38" s="144"/>
      <c r="AE38" s="145"/>
      <c r="AF38" s="255" t="str">
        <f>'別紙(連記式)'!AL6</f>
        <v>需要追随</v>
      </c>
      <c r="AG38" s="256"/>
      <c r="AH38" s="256"/>
      <c r="AI38" s="83" t="s">
        <v>176</v>
      </c>
      <c r="AJ38" s="149">
        <f>VLOOKUP($AY$2,'別紙(連記式)'!$A$8:$BP$37,38,0)</f>
        <v>0</v>
      </c>
      <c r="AK38" s="149"/>
      <c r="AL38" s="149"/>
      <c r="AM38" s="149"/>
      <c r="AN38" s="149"/>
      <c r="AO38" s="149"/>
      <c r="AP38" s="149"/>
      <c r="AQ38" s="149"/>
      <c r="AR38" s="149"/>
      <c r="AS38" s="215" t="s">
        <v>40</v>
      </c>
      <c r="AT38" s="215"/>
      <c r="AU38" s="215"/>
      <c r="AV38" s="216"/>
    </row>
    <row r="39" spans="2:48" ht="24.75" customHeight="1">
      <c r="B39" s="219"/>
      <c r="C39" s="220"/>
      <c r="D39" s="220"/>
      <c r="E39" s="220"/>
      <c r="F39" s="220"/>
      <c r="G39" s="221"/>
      <c r="H39" s="231"/>
      <c r="I39" s="232"/>
      <c r="J39" s="232"/>
      <c r="K39" s="232"/>
      <c r="L39" s="232"/>
      <c r="M39" s="232"/>
      <c r="N39" s="233"/>
      <c r="O39" s="236"/>
      <c r="P39" s="237"/>
      <c r="Q39" s="237"/>
      <c r="R39" s="237"/>
      <c r="S39" s="237"/>
      <c r="T39" s="237"/>
      <c r="U39" s="237"/>
      <c r="V39" s="237"/>
      <c r="W39" s="237"/>
      <c r="X39" s="237"/>
      <c r="Y39" s="237"/>
      <c r="Z39" s="237"/>
      <c r="AA39" s="237"/>
      <c r="AB39" s="237"/>
      <c r="AC39" s="237"/>
      <c r="AD39" s="237"/>
      <c r="AE39" s="238"/>
      <c r="AF39" s="255" t="str">
        <f>'別紙(連記式)'!AM6</f>
        <v>非需要追随</v>
      </c>
      <c r="AG39" s="256"/>
      <c r="AH39" s="256"/>
      <c r="AI39" s="83" t="s">
        <v>176</v>
      </c>
      <c r="AJ39" s="149">
        <f>VLOOKUP($AY$2,'別紙(連記式)'!$A$8:$BP$37,39,0)</f>
        <v>0</v>
      </c>
      <c r="AK39" s="149"/>
      <c r="AL39" s="149"/>
      <c r="AM39" s="149"/>
      <c r="AN39" s="149"/>
      <c r="AO39" s="149"/>
      <c r="AP39" s="149"/>
      <c r="AQ39" s="149"/>
      <c r="AR39" s="149"/>
      <c r="AS39" s="215" t="s">
        <v>40</v>
      </c>
      <c r="AT39" s="215"/>
      <c r="AU39" s="215"/>
      <c r="AV39" s="216"/>
    </row>
    <row r="40" spans="2:48" ht="24.75" customHeight="1">
      <c r="B40" s="219"/>
      <c r="C40" s="220"/>
      <c r="D40" s="220"/>
      <c r="E40" s="220"/>
      <c r="F40" s="220"/>
      <c r="G40" s="221"/>
      <c r="H40" s="247" t="s">
        <v>34</v>
      </c>
      <c r="I40" s="248"/>
      <c r="J40" s="248"/>
      <c r="K40" s="248"/>
      <c r="L40" s="248"/>
      <c r="M40" s="248"/>
      <c r="N40" s="249"/>
      <c r="O40" s="234" t="s">
        <v>49</v>
      </c>
      <c r="P40" s="235"/>
      <c r="Q40" s="235"/>
      <c r="R40" s="235"/>
      <c r="S40" s="149">
        <f>VLOOKUP($AY$2,'別紙(連記式)'!$A$8:$BP$37,40,0)</f>
        <v>0</v>
      </c>
      <c r="T40" s="149"/>
      <c r="U40" s="149"/>
      <c r="V40" s="149"/>
      <c r="W40" s="149"/>
      <c r="X40" s="149"/>
      <c r="Y40" s="149"/>
      <c r="Z40" s="149"/>
      <c r="AA40" s="149"/>
      <c r="AB40" s="215" t="s">
        <v>54</v>
      </c>
      <c r="AC40" s="215"/>
      <c r="AD40" s="215"/>
      <c r="AE40" s="216"/>
      <c r="AF40" s="234" t="s">
        <v>50</v>
      </c>
      <c r="AG40" s="235"/>
      <c r="AH40" s="235"/>
      <c r="AI40" s="235"/>
      <c r="AJ40" s="149">
        <f>VLOOKUP($AY$2,'別紙(連記式)'!$A$8:$BP$37,41,0)</f>
        <v>0</v>
      </c>
      <c r="AK40" s="149"/>
      <c r="AL40" s="149"/>
      <c r="AM40" s="149"/>
      <c r="AN40" s="149"/>
      <c r="AO40" s="149"/>
      <c r="AP40" s="149"/>
      <c r="AQ40" s="149"/>
      <c r="AR40" s="149"/>
      <c r="AS40" s="215" t="s">
        <v>54</v>
      </c>
      <c r="AT40" s="215"/>
      <c r="AU40" s="215"/>
      <c r="AV40" s="216"/>
    </row>
    <row r="41" spans="2:48" ht="24.75" customHeight="1">
      <c r="B41" s="222"/>
      <c r="C41" s="223"/>
      <c r="D41" s="223"/>
      <c r="E41" s="223"/>
      <c r="F41" s="223"/>
      <c r="G41" s="224"/>
      <c r="H41" s="239" t="s">
        <v>35</v>
      </c>
      <c r="I41" s="240"/>
      <c r="J41" s="240"/>
      <c r="K41" s="240"/>
      <c r="L41" s="240"/>
      <c r="M41" s="240"/>
      <c r="N41" s="241"/>
      <c r="O41" s="242" t="s">
        <v>49</v>
      </c>
      <c r="P41" s="243"/>
      <c r="Q41" s="243"/>
      <c r="R41" s="243"/>
      <c r="S41" s="244">
        <f>VLOOKUP($AY$2,'別紙(連記式)'!$A$8:$BP$37,42,0)</f>
        <v>0</v>
      </c>
      <c r="T41" s="244"/>
      <c r="U41" s="244"/>
      <c r="V41" s="244"/>
      <c r="W41" s="244"/>
      <c r="X41" s="244"/>
      <c r="Y41" s="244"/>
      <c r="Z41" s="244"/>
      <c r="AA41" s="244"/>
      <c r="AB41" s="245" t="s">
        <v>54</v>
      </c>
      <c r="AC41" s="245"/>
      <c r="AD41" s="245"/>
      <c r="AE41" s="246"/>
      <c r="AF41" s="242" t="s">
        <v>50</v>
      </c>
      <c r="AG41" s="243"/>
      <c r="AH41" s="243"/>
      <c r="AI41" s="243"/>
      <c r="AJ41" s="244">
        <f>VLOOKUP($AY$2,'別紙(連記式)'!$A$8:$BP$37,43,0)</f>
        <v>0</v>
      </c>
      <c r="AK41" s="244"/>
      <c r="AL41" s="244"/>
      <c r="AM41" s="244"/>
      <c r="AN41" s="244"/>
      <c r="AO41" s="244"/>
      <c r="AP41" s="244"/>
      <c r="AQ41" s="244"/>
      <c r="AR41" s="244"/>
      <c r="AS41" s="245" t="s">
        <v>54</v>
      </c>
      <c r="AT41" s="245"/>
      <c r="AU41" s="245"/>
      <c r="AV41" s="246"/>
    </row>
    <row r="42" spans="2:48" ht="24.75" customHeight="1">
      <c r="B42" s="172" t="s">
        <v>11</v>
      </c>
      <c r="C42" s="217"/>
      <c r="D42" s="217"/>
      <c r="E42" s="217"/>
      <c r="F42" s="217"/>
      <c r="G42" s="218"/>
      <c r="H42" s="225" t="s">
        <v>5</v>
      </c>
      <c r="I42" s="226"/>
      <c r="J42" s="226"/>
      <c r="K42" s="226"/>
      <c r="L42" s="226"/>
      <c r="M42" s="226"/>
      <c r="N42" s="227"/>
      <c r="O42" s="234" t="s">
        <v>65</v>
      </c>
      <c r="P42" s="235"/>
      <c r="Q42" s="235"/>
      <c r="R42" s="235"/>
      <c r="S42" s="149">
        <f>VLOOKUP($AY$2,'別紙(連記式)'!$A$8:$BP$37,44,0)</f>
        <v>0</v>
      </c>
      <c r="T42" s="149"/>
      <c r="U42" s="149"/>
      <c r="V42" s="149"/>
      <c r="W42" s="149"/>
      <c r="X42" s="149"/>
      <c r="Y42" s="149"/>
      <c r="Z42" s="149"/>
      <c r="AA42" s="149"/>
      <c r="AB42" s="215" t="s">
        <v>40</v>
      </c>
      <c r="AC42" s="215"/>
      <c r="AD42" s="215"/>
      <c r="AE42" s="216"/>
      <c r="AF42" s="84" t="s">
        <v>43</v>
      </c>
      <c r="AG42" s="85"/>
      <c r="AH42" s="85"/>
      <c r="AI42" s="85"/>
      <c r="AJ42" s="85"/>
      <c r="AK42" s="85"/>
      <c r="AL42" s="85"/>
      <c r="AM42" s="85"/>
      <c r="AN42" s="85"/>
      <c r="AO42" s="85"/>
      <c r="AP42" s="85"/>
      <c r="AQ42" s="85"/>
      <c r="AR42" s="85"/>
      <c r="AS42" s="85"/>
      <c r="AT42" s="85"/>
      <c r="AU42" s="85"/>
      <c r="AV42" s="86"/>
    </row>
    <row r="43" spans="2:48" ht="24.75" customHeight="1">
      <c r="B43" s="219"/>
      <c r="C43" s="220"/>
      <c r="D43" s="220"/>
      <c r="E43" s="220"/>
      <c r="F43" s="220"/>
      <c r="G43" s="221"/>
      <c r="H43" s="228"/>
      <c r="I43" s="229"/>
      <c r="J43" s="229"/>
      <c r="K43" s="229"/>
      <c r="L43" s="229"/>
      <c r="M43" s="229"/>
      <c r="N43" s="230"/>
      <c r="O43" s="140"/>
      <c r="P43" s="141"/>
      <c r="Q43" s="141"/>
      <c r="R43" s="141"/>
      <c r="S43" s="141"/>
      <c r="T43" s="141"/>
      <c r="U43" s="141"/>
      <c r="V43" s="141"/>
      <c r="W43" s="141"/>
      <c r="X43" s="141"/>
      <c r="Y43" s="141"/>
      <c r="Z43" s="141"/>
      <c r="AA43" s="141"/>
      <c r="AB43" s="141"/>
      <c r="AC43" s="141"/>
      <c r="AD43" s="141"/>
      <c r="AE43" s="142"/>
      <c r="AF43" s="255" t="s">
        <v>127</v>
      </c>
      <c r="AG43" s="256"/>
      <c r="AH43" s="256"/>
      <c r="AI43" s="83" t="s">
        <v>176</v>
      </c>
      <c r="AJ43" s="149">
        <f>VLOOKUP($AY$2,'別紙(連記式)'!$A$8:$BP$37,45,0)</f>
        <v>0</v>
      </c>
      <c r="AK43" s="149"/>
      <c r="AL43" s="149"/>
      <c r="AM43" s="149"/>
      <c r="AN43" s="149"/>
      <c r="AO43" s="149"/>
      <c r="AP43" s="149"/>
      <c r="AQ43" s="149"/>
      <c r="AR43" s="149"/>
      <c r="AS43" s="215" t="s">
        <v>40</v>
      </c>
      <c r="AT43" s="215"/>
      <c r="AU43" s="215"/>
      <c r="AV43" s="216"/>
    </row>
    <row r="44" spans="2:48" ht="24.75" customHeight="1">
      <c r="B44" s="219"/>
      <c r="C44" s="220"/>
      <c r="D44" s="220"/>
      <c r="E44" s="220"/>
      <c r="F44" s="220"/>
      <c r="G44" s="221"/>
      <c r="H44" s="228"/>
      <c r="I44" s="229"/>
      <c r="J44" s="229"/>
      <c r="K44" s="229"/>
      <c r="L44" s="229"/>
      <c r="M44" s="229"/>
      <c r="N44" s="230"/>
      <c r="O44" s="143"/>
      <c r="P44" s="144"/>
      <c r="Q44" s="144"/>
      <c r="R44" s="144"/>
      <c r="S44" s="144"/>
      <c r="T44" s="144"/>
      <c r="U44" s="144"/>
      <c r="V44" s="144"/>
      <c r="W44" s="144"/>
      <c r="X44" s="144"/>
      <c r="Y44" s="144"/>
      <c r="Z44" s="144"/>
      <c r="AA44" s="144"/>
      <c r="AB44" s="144"/>
      <c r="AC44" s="144"/>
      <c r="AD44" s="144"/>
      <c r="AE44" s="145"/>
      <c r="AF44" s="255" t="str">
        <f>'別紙(連記式)'!AT6</f>
        <v>需要追随</v>
      </c>
      <c r="AG44" s="256"/>
      <c r="AH44" s="256"/>
      <c r="AI44" s="83" t="s">
        <v>176</v>
      </c>
      <c r="AJ44" s="149">
        <f>VLOOKUP($AY$2,'別紙(連記式)'!$A$8:$BP$37,46,0)</f>
        <v>0</v>
      </c>
      <c r="AK44" s="149"/>
      <c r="AL44" s="149"/>
      <c r="AM44" s="149"/>
      <c r="AN44" s="149"/>
      <c r="AO44" s="149"/>
      <c r="AP44" s="149"/>
      <c r="AQ44" s="149"/>
      <c r="AR44" s="149"/>
      <c r="AS44" s="215" t="s">
        <v>40</v>
      </c>
      <c r="AT44" s="215"/>
      <c r="AU44" s="215"/>
      <c r="AV44" s="216"/>
    </row>
    <row r="45" spans="2:48" ht="24.75" customHeight="1">
      <c r="B45" s="219"/>
      <c r="C45" s="220"/>
      <c r="D45" s="220"/>
      <c r="E45" s="220"/>
      <c r="F45" s="220"/>
      <c r="G45" s="221"/>
      <c r="H45" s="231"/>
      <c r="I45" s="232"/>
      <c r="J45" s="232"/>
      <c r="K45" s="232"/>
      <c r="L45" s="232"/>
      <c r="M45" s="232"/>
      <c r="N45" s="233"/>
      <c r="O45" s="236"/>
      <c r="P45" s="237"/>
      <c r="Q45" s="237"/>
      <c r="R45" s="237"/>
      <c r="S45" s="237"/>
      <c r="T45" s="237"/>
      <c r="U45" s="237"/>
      <c r="V45" s="237"/>
      <c r="W45" s="237"/>
      <c r="X45" s="237"/>
      <c r="Y45" s="237"/>
      <c r="Z45" s="237"/>
      <c r="AA45" s="237"/>
      <c r="AB45" s="237"/>
      <c r="AC45" s="237"/>
      <c r="AD45" s="237"/>
      <c r="AE45" s="238"/>
      <c r="AF45" s="255" t="str">
        <f>'別紙(連記式)'!AU6</f>
        <v>非需要追随</v>
      </c>
      <c r="AG45" s="256"/>
      <c r="AH45" s="256"/>
      <c r="AI45" s="83" t="s">
        <v>176</v>
      </c>
      <c r="AJ45" s="149">
        <f>VLOOKUP($AY$2,'別紙(連記式)'!$A$8:$BP$37,47,0)</f>
        <v>0</v>
      </c>
      <c r="AK45" s="149"/>
      <c r="AL45" s="149"/>
      <c r="AM45" s="149"/>
      <c r="AN45" s="149"/>
      <c r="AO45" s="149"/>
      <c r="AP45" s="149"/>
      <c r="AQ45" s="149"/>
      <c r="AR45" s="149"/>
      <c r="AS45" s="215" t="s">
        <v>40</v>
      </c>
      <c r="AT45" s="215"/>
      <c r="AU45" s="215"/>
      <c r="AV45" s="216"/>
    </row>
    <row r="46" spans="2:48" ht="24.75" customHeight="1">
      <c r="B46" s="219"/>
      <c r="C46" s="220"/>
      <c r="D46" s="220"/>
      <c r="E46" s="220"/>
      <c r="F46" s="220"/>
      <c r="G46" s="221"/>
      <c r="H46" s="247" t="s">
        <v>34</v>
      </c>
      <c r="I46" s="248"/>
      <c r="J46" s="248"/>
      <c r="K46" s="248"/>
      <c r="L46" s="248"/>
      <c r="M46" s="248"/>
      <c r="N46" s="249"/>
      <c r="O46" s="234" t="s">
        <v>49</v>
      </c>
      <c r="P46" s="235"/>
      <c r="Q46" s="235"/>
      <c r="R46" s="235"/>
      <c r="S46" s="149">
        <f>VLOOKUP($AY$2,'別紙(連記式)'!$A$8:$BP$37,48,0)</f>
        <v>0</v>
      </c>
      <c r="T46" s="149"/>
      <c r="U46" s="149"/>
      <c r="V46" s="149"/>
      <c r="W46" s="149"/>
      <c r="X46" s="149"/>
      <c r="Y46" s="149"/>
      <c r="Z46" s="149"/>
      <c r="AA46" s="149"/>
      <c r="AB46" s="215" t="s">
        <v>54</v>
      </c>
      <c r="AC46" s="215"/>
      <c r="AD46" s="215"/>
      <c r="AE46" s="216"/>
      <c r="AF46" s="234" t="s">
        <v>50</v>
      </c>
      <c r="AG46" s="235"/>
      <c r="AH46" s="235"/>
      <c r="AI46" s="235"/>
      <c r="AJ46" s="149">
        <f>VLOOKUP($AY$2,'別紙(連記式)'!$A$8:$BP$37,49,0)</f>
        <v>0</v>
      </c>
      <c r="AK46" s="149"/>
      <c r="AL46" s="149"/>
      <c r="AM46" s="149"/>
      <c r="AN46" s="149"/>
      <c r="AO46" s="149"/>
      <c r="AP46" s="149"/>
      <c r="AQ46" s="149"/>
      <c r="AR46" s="149"/>
      <c r="AS46" s="215" t="s">
        <v>54</v>
      </c>
      <c r="AT46" s="215"/>
      <c r="AU46" s="215"/>
      <c r="AV46" s="216"/>
    </row>
    <row r="47" spans="2:48" ht="24.75" customHeight="1">
      <c r="B47" s="222"/>
      <c r="C47" s="223"/>
      <c r="D47" s="223"/>
      <c r="E47" s="223"/>
      <c r="F47" s="223"/>
      <c r="G47" s="224"/>
      <c r="H47" s="239" t="s">
        <v>35</v>
      </c>
      <c r="I47" s="240"/>
      <c r="J47" s="240"/>
      <c r="K47" s="240"/>
      <c r="L47" s="240"/>
      <c r="M47" s="240"/>
      <c r="N47" s="241"/>
      <c r="O47" s="242" t="s">
        <v>49</v>
      </c>
      <c r="P47" s="243"/>
      <c r="Q47" s="243"/>
      <c r="R47" s="243"/>
      <c r="S47" s="244">
        <f>VLOOKUP($AY$2,'別紙(連記式)'!$A$8:$BP$37,50,0)</f>
        <v>0</v>
      </c>
      <c r="T47" s="244"/>
      <c r="U47" s="244"/>
      <c r="V47" s="244"/>
      <c r="W47" s="244"/>
      <c r="X47" s="244"/>
      <c r="Y47" s="244"/>
      <c r="Z47" s="244"/>
      <c r="AA47" s="244"/>
      <c r="AB47" s="245" t="s">
        <v>54</v>
      </c>
      <c r="AC47" s="245"/>
      <c r="AD47" s="245"/>
      <c r="AE47" s="246"/>
      <c r="AF47" s="242" t="s">
        <v>50</v>
      </c>
      <c r="AG47" s="243"/>
      <c r="AH47" s="243"/>
      <c r="AI47" s="243"/>
      <c r="AJ47" s="244">
        <f>VLOOKUP($AY$2,'別紙(連記式)'!$A$8:$BP$37,51,0)</f>
        <v>0</v>
      </c>
      <c r="AK47" s="244"/>
      <c r="AL47" s="244"/>
      <c r="AM47" s="244"/>
      <c r="AN47" s="244"/>
      <c r="AO47" s="244"/>
      <c r="AP47" s="244"/>
      <c r="AQ47" s="244"/>
      <c r="AR47" s="244"/>
      <c r="AS47" s="245" t="s">
        <v>54</v>
      </c>
      <c r="AT47" s="245"/>
      <c r="AU47" s="245"/>
      <c r="AV47" s="246"/>
    </row>
    <row r="48" spans="2:48" ht="24.75" customHeight="1">
      <c r="B48" s="137" t="s">
        <v>7</v>
      </c>
      <c r="C48" s="138"/>
      <c r="D48" s="138"/>
      <c r="E48" s="138"/>
      <c r="F48" s="138"/>
      <c r="G48" s="138"/>
      <c r="H48" s="138"/>
      <c r="I48" s="138"/>
      <c r="J48" s="138"/>
      <c r="K48" s="138"/>
      <c r="L48" s="138"/>
      <c r="M48" s="138"/>
      <c r="N48" s="139"/>
      <c r="O48" s="212" t="s">
        <v>49</v>
      </c>
      <c r="P48" s="213"/>
      <c r="Q48" s="213"/>
      <c r="R48" s="213"/>
      <c r="S48" s="214">
        <f>VLOOKUP($AY$2,'別紙(連記式)'!$A$8:$BP$37,52,0)</f>
        <v>0</v>
      </c>
      <c r="T48" s="214"/>
      <c r="U48" s="214"/>
      <c r="V48" s="214"/>
      <c r="W48" s="214"/>
      <c r="X48" s="214"/>
      <c r="Y48" s="214"/>
      <c r="Z48" s="214"/>
      <c r="AA48" s="214"/>
      <c r="AB48" s="205" t="s">
        <v>53</v>
      </c>
      <c r="AC48" s="205"/>
      <c r="AD48" s="205"/>
      <c r="AE48" s="206"/>
      <c r="AF48" s="212" t="s">
        <v>50</v>
      </c>
      <c r="AG48" s="213"/>
      <c r="AH48" s="213"/>
      <c r="AI48" s="213"/>
      <c r="AJ48" s="214">
        <f>VLOOKUP($AY$2,'別紙(連記式)'!$A$8:$BP$37,53,0)</f>
        <v>0</v>
      </c>
      <c r="AK48" s="214"/>
      <c r="AL48" s="214"/>
      <c r="AM48" s="214"/>
      <c r="AN48" s="214"/>
      <c r="AO48" s="214"/>
      <c r="AP48" s="214"/>
      <c r="AQ48" s="214"/>
      <c r="AR48" s="214"/>
      <c r="AS48" s="205" t="s">
        <v>53</v>
      </c>
      <c r="AT48" s="205"/>
      <c r="AU48" s="205"/>
      <c r="AV48" s="206"/>
    </row>
    <row r="49" spans="2:48" ht="24.75" customHeight="1">
      <c r="B49" s="137" t="s">
        <v>12</v>
      </c>
      <c r="C49" s="138"/>
      <c r="D49" s="138"/>
      <c r="E49" s="138"/>
      <c r="F49" s="138"/>
      <c r="G49" s="138"/>
      <c r="H49" s="138"/>
      <c r="I49" s="138"/>
      <c r="J49" s="138"/>
      <c r="K49" s="138"/>
      <c r="L49" s="138"/>
      <c r="M49" s="138"/>
      <c r="N49" s="139"/>
      <c r="O49" s="212" t="s">
        <v>49</v>
      </c>
      <c r="P49" s="213"/>
      <c r="Q49" s="213"/>
      <c r="R49" s="213"/>
      <c r="S49" s="214">
        <f>VLOOKUP($AY$2,'別紙(連記式)'!$A$8:$BP$37,54,0)</f>
        <v>0</v>
      </c>
      <c r="T49" s="214"/>
      <c r="U49" s="214"/>
      <c r="V49" s="214"/>
      <c r="W49" s="214"/>
      <c r="X49" s="214"/>
      <c r="Y49" s="214"/>
      <c r="Z49" s="214"/>
      <c r="AA49" s="214"/>
      <c r="AB49" s="205" t="s">
        <v>55</v>
      </c>
      <c r="AC49" s="205"/>
      <c r="AD49" s="205"/>
      <c r="AE49" s="206"/>
      <c r="AF49" s="212" t="s">
        <v>50</v>
      </c>
      <c r="AG49" s="213"/>
      <c r="AH49" s="213"/>
      <c r="AI49" s="213"/>
      <c r="AJ49" s="214">
        <f>VLOOKUP($AY$2,'別紙(連記式)'!$A$8:$BP$37,55,0)</f>
        <v>0</v>
      </c>
      <c r="AK49" s="214"/>
      <c r="AL49" s="214"/>
      <c r="AM49" s="214"/>
      <c r="AN49" s="214"/>
      <c r="AO49" s="214"/>
      <c r="AP49" s="214"/>
      <c r="AQ49" s="214"/>
      <c r="AR49" s="214"/>
      <c r="AS49" s="205" t="s">
        <v>55</v>
      </c>
      <c r="AT49" s="205"/>
      <c r="AU49" s="205"/>
      <c r="AV49" s="206"/>
    </row>
    <row r="50" spans="2:48" ht="24.75" customHeight="1">
      <c r="B50" s="137" t="s">
        <v>13</v>
      </c>
      <c r="C50" s="138"/>
      <c r="D50" s="138"/>
      <c r="E50" s="138"/>
      <c r="F50" s="138"/>
      <c r="G50" s="138"/>
      <c r="H50" s="138"/>
      <c r="I50" s="138"/>
      <c r="J50" s="138"/>
      <c r="K50" s="138"/>
      <c r="L50" s="138"/>
      <c r="M50" s="138"/>
      <c r="N50" s="139"/>
      <c r="O50" s="212" t="s">
        <v>49</v>
      </c>
      <c r="P50" s="213"/>
      <c r="Q50" s="213"/>
      <c r="R50" s="213"/>
      <c r="S50" s="214">
        <f>VLOOKUP($AY$2,'別紙(連記式)'!$A$8:$BP$37,56,0)</f>
        <v>0</v>
      </c>
      <c r="T50" s="214"/>
      <c r="U50" s="214"/>
      <c r="V50" s="214"/>
      <c r="W50" s="214"/>
      <c r="X50" s="214"/>
      <c r="Y50" s="214"/>
      <c r="Z50" s="214"/>
      <c r="AA50" s="214"/>
      <c r="AB50" s="205" t="s">
        <v>53</v>
      </c>
      <c r="AC50" s="205"/>
      <c r="AD50" s="205"/>
      <c r="AE50" s="206"/>
      <c r="AF50" s="212" t="s">
        <v>50</v>
      </c>
      <c r="AG50" s="213"/>
      <c r="AH50" s="213"/>
      <c r="AI50" s="213"/>
      <c r="AJ50" s="214">
        <f>VLOOKUP($AY$2,'別紙(連記式)'!$A$8:$BP$37,57,0)</f>
        <v>0</v>
      </c>
      <c r="AK50" s="214"/>
      <c r="AL50" s="214"/>
      <c r="AM50" s="214"/>
      <c r="AN50" s="214"/>
      <c r="AO50" s="214"/>
      <c r="AP50" s="214"/>
      <c r="AQ50" s="214"/>
      <c r="AR50" s="214"/>
      <c r="AS50" s="205" t="s">
        <v>53</v>
      </c>
      <c r="AT50" s="205"/>
      <c r="AU50" s="205"/>
      <c r="AV50" s="206"/>
    </row>
    <row r="51" spans="2:48" ht="24.75" customHeight="1">
      <c r="B51" s="188" t="s">
        <v>15</v>
      </c>
      <c r="C51" s="189"/>
      <c r="D51" s="189"/>
      <c r="E51" s="189"/>
      <c r="F51" s="189"/>
      <c r="G51" s="189"/>
      <c r="H51" s="189"/>
      <c r="I51" s="189"/>
      <c r="J51" s="189"/>
      <c r="K51" s="189"/>
      <c r="L51" s="189"/>
      <c r="M51" s="189"/>
      <c r="N51" s="190"/>
      <c r="O51" s="207" t="s">
        <v>49</v>
      </c>
      <c r="P51" s="208"/>
      <c r="Q51" s="208"/>
      <c r="R51" s="208"/>
      <c r="S51" s="209">
        <f>VLOOKUP($AY$2,'別紙(連記式)'!$A$8:$BP$37,58,0)</f>
        <v>0</v>
      </c>
      <c r="T51" s="209"/>
      <c r="U51" s="209"/>
      <c r="V51" s="209"/>
      <c r="W51" s="209"/>
      <c r="X51" s="209"/>
      <c r="Y51" s="209"/>
      <c r="Z51" s="209"/>
      <c r="AA51" s="209"/>
      <c r="AB51" s="210" t="s">
        <v>53</v>
      </c>
      <c r="AC51" s="210"/>
      <c r="AD51" s="210"/>
      <c r="AE51" s="211"/>
      <c r="AF51" s="207" t="s">
        <v>50</v>
      </c>
      <c r="AG51" s="208"/>
      <c r="AH51" s="208"/>
      <c r="AI51" s="208"/>
      <c r="AJ51" s="209">
        <f>VLOOKUP($AY$2,'別紙(連記式)'!$A$8:$BP$37,59,0)</f>
        <v>0</v>
      </c>
      <c r="AK51" s="209"/>
      <c r="AL51" s="209"/>
      <c r="AM51" s="209"/>
      <c r="AN51" s="209"/>
      <c r="AO51" s="209"/>
      <c r="AP51" s="209"/>
      <c r="AQ51" s="209"/>
      <c r="AR51" s="209"/>
      <c r="AS51" s="210" t="s">
        <v>53</v>
      </c>
      <c r="AT51" s="210"/>
      <c r="AU51" s="210"/>
      <c r="AV51" s="211"/>
    </row>
    <row r="52" spans="2:48" ht="33.75" customHeight="1">
      <c r="B52" s="188" t="s">
        <v>14</v>
      </c>
      <c r="C52" s="189"/>
      <c r="D52" s="189"/>
      <c r="E52" s="189"/>
      <c r="F52" s="189"/>
      <c r="G52" s="189"/>
      <c r="H52" s="189"/>
      <c r="I52" s="189"/>
      <c r="J52" s="189"/>
      <c r="K52" s="189"/>
      <c r="L52" s="189"/>
      <c r="M52" s="189"/>
      <c r="N52" s="190"/>
      <c r="O52" s="191">
        <f>VLOOKUP($AY$2,'別紙(連記式)'!$A$8:$BP$37,60,0)</f>
        <v>0</v>
      </c>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2:48" ht="21.75" customHeight="1">
      <c r="B53" s="137" t="s">
        <v>8</v>
      </c>
      <c r="C53" s="138"/>
      <c r="D53" s="138"/>
      <c r="E53" s="138"/>
      <c r="F53" s="138"/>
      <c r="G53" s="138"/>
      <c r="H53" s="138"/>
      <c r="I53" s="138"/>
      <c r="J53" s="138"/>
      <c r="K53" s="138"/>
      <c r="L53" s="138"/>
      <c r="M53" s="138"/>
      <c r="N53" s="139"/>
      <c r="O53" s="191">
        <f>VLOOKUP($AY$2,'別紙(連記式)'!$A$8:$BP$37,61,0)</f>
        <v>0</v>
      </c>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2:48" ht="18.600000000000001" customHeight="1">
      <c r="B54" s="172" t="s">
        <v>2</v>
      </c>
      <c r="C54" s="194"/>
      <c r="D54" s="194"/>
      <c r="E54" s="194"/>
      <c r="F54" s="194"/>
      <c r="G54" s="194"/>
      <c r="H54" s="194"/>
      <c r="I54" s="194"/>
      <c r="J54" s="194"/>
      <c r="K54" s="194"/>
      <c r="L54" s="194"/>
      <c r="M54" s="194"/>
      <c r="N54" s="195"/>
      <c r="O54" s="199" t="s">
        <v>37</v>
      </c>
      <c r="P54" s="200"/>
      <c r="Q54" s="200"/>
      <c r="R54" s="200"/>
      <c r="S54" s="200"/>
      <c r="T54" s="201"/>
      <c r="U54" s="181">
        <f>VLOOKUP($AY$2,'別紙(連記式)'!$A$8:$BP$37,62,0)</f>
        <v>0</v>
      </c>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2"/>
    </row>
    <row r="55" spans="2:48" ht="18.600000000000001" customHeight="1">
      <c r="B55" s="196"/>
      <c r="C55" s="197"/>
      <c r="D55" s="197"/>
      <c r="E55" s="197"/>
      <c r="F55" s="197"/>
      <c r="G55" s="197"/>
      <c r="H55" s="197"/>
      <c r="I55" s="197"/>
      <c r="J55" s="197"/>
      <c r="K55" s="197"/>
      <c r="L55" s="197"/>
      <c r="M55" s="197"/>
      <c r="N55" s="198"/>
      <c r="O55" s="202" t="s">
        <v>19</v>
      </c>
      <c r="P55" s="203"/>
      <c r="Q55" s="203"/>
      <c r="R55" s="203"/>
      <c r="S55" s="203"/>
      <c r="T55" s="203"/>
      <c r="U55" s="203">
        <f>VLOOKUP($AY$2,'別紙(連記式)'!$A$8:$BP$37,63,0)</f>
        <v>0</v>
      </c>
      <c r="V55" s="203"/>
      <c r="W55" s="203"/>
      <c r="X55" s="203"/>
      <c r="Y55" s="203"/>
      <c r="Z55" s="203"/>
      <c r="AA55" s="203"/>
      <c r="AB55" s="203"/>
      <c r="AC55" s="203"/>
      <c r="AD55" s="203"/>
      <c r="AE55" s="203"/>
      <c r="AF55" s="203"/>
      <c r="AG55" s="204" t="s">
        <v>0</v>
      </c>
      <c r="AH55" s="204"/>
      <c r="AI55" s="204"/>
      <c r="AJ55" s="204"/>
      <c r="AK55" s="204"/>
      <c r="AL55" s="170">
        <f>VLOOKUP($AY$2,'別紙(連記式)'!$A$8:$BP$37,64,0)</f>
        <v>0</v>
      </c>
      <c r="AM55" s="170"/>
      <c r="AN55" s="170"/>
      <c r="AO55" s="170"/>
      <c r="AP55" s="170"/>
      <c r="AQ55" s="170"/>
      <c r="AR55" s="170"/>
      <c r="AS55" s="170"/>
      <c r="AT55" s="170"/>
      <c r="AU55" s="170"/>
      <c r="AV55" s="171"/>
    </row>
    <row r="56" spans="2:48" ht="18.600000000000001" customHeight="1">
      <c r="B56" s="172" t="s">
        <v>3</v>
      </c>
      <c r="C56" s="173"/>
      <c r="D56" s="173"/>
      <c r="E56" s="173"/>
      <c r="F56" s="173"/>
      <c r="G56" s="173"/>
      <c r="H56" s="173"/>
      <c r="I56" s="173"/>
      <c r="J56" s="173"/>
      <c r="K56" s="173"/>
      <c r="L56" s="173"/>
      <c r="M56" s="173"/>
      <c r="N56" s="174"/>
      <c r="O56" s="178" t="s">
        <v>37</v>
      </c>
      <c r="P56" s="179"/>
      <c r="Q56" s="179"/>
      <c r="R56" s="179"/>
      <c r="S56" s="179"/>
      <c r="T56" s="179"/>
      <c r="U56" s="180">
        <f>VLOOKUP($AY$2,'別紙(連記式)'!$A$8:$BP$37,65,0)</f>
        <v>0</v>
      </c>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2"/>
    </row>
    <row r="57" spans="2:48" ht="18.600000000000001" customHeight="1">
      <c r="B57" s="175"/>
      <c r="C57" s="176"/>
      <c r="D57" s="176"/>
      <c r="E57" s="176"/>
      <c r="F57" s="176"/>
      <c r="G57" s="176"/>
      <c r="H57" s="176"/>
      <c r="I57" s="176"/>
      <c r="J57" s="176"/>
      <c r="K57" s="176"/>
      <c r="L57" s="176"/>
      <c r="M57" s="176"/>
      <c r="N57" s="177"/>
      <c r="O57" s="183" t="s">
        <v>19</v>
      </c>
      <c r="P57" s="184"/>
      <c r="Q57" s="184"/>
      <c r="R57" s="184"/>
      <c r="S57" s="184"/>
      <c r="T57" s="184"/>
      <c r="U57" s="184">
        <f>VLOOKUP($AY$2,'別紙(連記式)'!$A$8:$BP$37,66,0)</f>
        <v>0</v>
      </c>
      <c r="V57" s="184"/>
      <c r="W57" s="184"/>
      <c r="X57" s="184"/>
      <c r="Y57" s="184"/>
      <c r="Z57" s="184"/>
      <c r="AA57" s="184"/>
      <c r="AB57" s="184"/>
      <c r="AC57" s="184"/>
      <c r="AD57" s="184"/>
      <c r="AE57" s="184"/>
      <c r="AF57" s="184"/>
      <c r="AG57" s="185" t="s">
        <v>0</v>
      </c>
      <c r="AH57" s="185"/>
      <c r="AI57" s="185"/>
      <c r="AJ57" s="185"/>
      <c r="AK57" s="185"/>
      <c r="AL57" s="186">
        <f>VLOOKUP($AY$2,'別紙(連記式)'!$A$8:$BP$37,67,0)</f>
        <v>0</v>
      </c>
      <c r="AM57" s="186"/>
      <c r="AN57" s="186"/>
      <c r="AO57" s="186"/>
      <c r="AP57" s="186"/>
      <c r="AQ57" s="186"/>
      <c r="AR57" s="186"/>
      <c r="AS57" s="186"/>
      <c r="AT57" s="186"/>
      <c r="AU57" s="186"/>
      <c r="AV57" s="187"/>
    </row>
    <row r="58" spans="2:48" ht="18.600000000000001" customHeight="1">
      <c r="B58" s="151" t="s">
        <v>1</v>
      </c>
      <c r="C58" s="152"/>
      <c r="D58" s="152"/>
      <c r="E58" s="152"/>
      <c r="F58" s="152"/>
      <c r="G58" s="152"/>
      <c r="H58" s="152"/>
      <c r="I58" s="152"/>
      <c r="J58" s="152"/>
      <c r="K58" s="152"/>
      <c r="L58" s="152"/>
      <c r="M58" s="152"/>
      <c r="N58" s="153"/>
      <c r="O58" s="158">
        <f>VLOOKUP($AY$2,'別紙(連記式)'!$A$8:$BP$37,68,0)</f>
        <v>0</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60"/>
    </row>
    <row r="59" spans="2:48" ht="18.600000000000001" customHeight="1">
      <c r="B59" s="154"/>
      <c r="C59" s="152"/>
      <c r="D59" s="152"/>
      <c r="E59" s="152"/>
      <c r="F59" s="152"/>
      <c r="G59" s="152"/>
      <c r="H59" s="152"/>
      <c r="I59" s="152"/>
      <c r="J59" s="152"/>
      <c r="K59" s="152"/>
      <c r="L59" s="152"/>
      <c r="M59" s="152"/>
      <c r="N59" s="153"/>
      <c r="O59" s="161"/>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3"/>
    </row>
    <row r="60" spans="2:48" ht="18.600000000000001" customHeight="1">
      <c r="B60" s="154"/>
      <c r="C60" s="152"/>
      <c r="D60" s="152"/>
      <c r="E60" s="152"/>
      <c r="F60" s="152"/>
      <c r="G60" s="152"/>
      <c r="H60" s="152"/>
      <c r="I60" s="152"/>
      <c r="J60" s="152"/>
      <c r="K60" s="152"/>
      <c r="L60" s="152"/>
      <c r="M60" s="152"/>
      <c r="N60" s="153"/>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3"/>
    </row>
    <row r="61" spans="2:48" ht="18.600000000000001" customHeight="1">
      <c r="B61" s="154"/>
      <c r="C61" s="152"/>
      <c r="D61" s="152"/>
      <c r="E61" s="152"/>
      <c r="F61" s="152"/>
      <c r="G61" s="152"/>
      <c r="H61" s="152"/>
      <c r="I61" s="152"/>
      <c r="J61" s="152"/>
      <c r="K61" s="152"/>
      <c r="L61" s="152"/>
      <c r="M61" s="152"/>
      <c r="N61" s="153"/>
      <c r="O61" s="164"/>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6"/>
    </row>
    <row r="62" spans="2:48" ht="18.600000000000001" customHeight="1">
      <c r="B62" s="155"/>
      <c r="C62" s="156"/>
      <c r="D62" s="156"/>
      <c r="E62" s="156"/>
      <c r="F62" s="156"/>
      <c r="G62" s="156"/>
      <c r="H62" s="156"/>
      <c r="I62" s="156"/>
      <c r="J62" s="156"/>
      <c r="K62" s="156"/>
      <c r="L62" s="156"/>
      <c r="M62" s="156"/>
      <c r="N62" s="157"/>
      <c r="O62" s="167"/>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9"/>
    </row>
  </sheetData>
  <mergeCells count="209">
    <mergeCell ref="AF30:AH30"/>
    <mergeCell ref="AF31:AH31"/>
    <mergeCell ref="AF32:AH32"/>
    <mergeCell ref="AF37:AH37"/>
    <mergeCell ref="AF38:AH38"/>
    <mergeCell ref="AF39:AH39"/>
    <mergeCell ref="AF43:AH43"/>
    <mergeCell ref="AF44:AH44"/>
    <mergeCell ref="AF45:AH45"/>
    <mergeCell ref="AF18:AH18"/>
    <mergeCell ref="AF19:AH19"/>
    <mergeCell ref="AF20:AH20"/>
    <mergeCell ref="AF22:AH22"/>
    <mergeCell ref="AF23:AH23"/>
    <mergeCell ref="AF24:AH24"/>
    <mergeCell ref="AF26:AH26"/>
    <mergeCell ref="AF27:AH27"/>
    <mergeCell ref="AF28:AH2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H21:N24"/>
    <mergeCell ref="O21:R21"/>
    <mergeCell ref="S21:AA21"/>
    <mergeCell ref="AB21:AE21"/>
    <mergeCell ref="O22:AE24"/>
    <mergeCell ref="B17:N19"/>
    <mergeCell ref="O17:R17"/>
    <mergeCell ref="S17:AE17"/>
    <mergeCell ref="O18:AE20"/>
    <mergeCell ref="AJ18:AV18"/>
    <mergeCell ref="AJ19:AV19"/>
    <mergeCell ref="B20:N20"/>
    <mergeCell ref="AJ22:AR22"/>
    <mergeCell ref="AS22:AV22"/>
    <mergeCell ref="AJ23:AR23"/>
    <mergeCell ref="AS23:AV23"/>
    <mergeCell ref="AJ24:AR24"/>
    <mergeCell ref="AS24:AV24"/>
    <mergeCell ref="AJ20:AV20"/>
    <mergeCell ref="AJ27:AR27"/>
    <mergeCell ref="AS27:AV27"/>
    <mergeCell ref="AJ28:AR28"/>
    <mergeCell ref="AS28:AV28"/>
    <mergeCell ref="H29:N32"/>
    <mergeCell ref="O29:R29"/>
    <mergeCell ref="T29:Z29"/>
    <mergeCell ref="AB29:AE29"/>
    <mergeCell ref="H25:N28"/>
    <mergeCell ref="O25:R25"/>
    <mergeCell ref="S25:AA25"/>
    <mergeCell ref="AB25:AE25"/>
    <mergeCell ref="O26:AE28"/>
    <mergeCell ref="AJ26:AR26"/>
    <mergeCell ref="AS26:AV26"/>
    <mergeCell ref="O30:AE32"/>
    <mergeCell ref="AK30:AQ30"/>
    <mergeCell ref="AS30:AV30"/>
    <mergeCell ref="AK31:AQ31"/>
    <mergeCell ref="AS31:AV31"/>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J38:AR38"/>
    <mergeCell ref="AS38:AV38"/>
    <mergeCell ref="AJ39:AR39"/>
    <mergeCell ref="AS39:AV39"/>
    <mergeCell ref="AS35:AV35"/>
    <mergeCell ref="B36:G41"/>
    <mergeCell ref="H36:N39"/>
    <mergeCell ref="O36:R36"/>
    <mergeCell ref="S36:AA36"/>
    <mergeCell ref="AB36:AE36"/>
    <mergeCell ref="O37:AE39"/>
    <mergeCell ref="AJ37:AR37"/>
    <mergeCell ref="H35:N35"/>
    <mergeCell ref="O35:R35"/>
    <mergeCell ref="S35:AA35"/>
    <mergeCell ref="AB35:AE35"/>
    <mergeCell ref="AF35:AI35"/>
    <mergeCell ref="AJ35:AR35"/>
    <mergeCell ref="B21:G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J44:AR44"/>
    <mergeCell ref="AS44:AV44"/>
    <mergeCell ref="AJ45:AR45"/>
    <mergeCell ref="AS45:AV45"/>
    <mergeCell ref="B42:G47"/>
    <mergeCell ref="H42:N45"/>
    <mergeCell ref="O42:R42"/>
    <mergeCell ref="S42:AA42"/>
    <mergeCell ref="AB42:AE42"/>
    <mergeCell ref="O43:AE45"/>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36:AE36 AS43:AV45 AS26:AV28 AS37:AV39 AB25:AE25 AB42:AE42" xr:uid="{00000000-0002-0000-2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88AEF9F7684A4ABAB53AD8C34263E0" ma:contentTypeVersion="18" ma:contentTypeDescription="新しいドキュメントを作成します。" ma:contentTypeScope="" ma:versionID="c08b07a52ad47ecfd3069c72464a96b9">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18aa302dc52d98f44f59b8884777c4d2"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B75DA7-0342-4F81-BDA0-D81F7D78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A50603-F59D-4B77-8BD2-3E2FFEA8972D}">
  <ds:schemaRefs>
    <ds:schemaRef ds:uri="f400cbfd-4034-41bf-afa5-12d64988603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e7c16aa-b491-475c-8014-35bb49d7baf4"/>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852677D-3F6C-47A3-818F-90C62375C7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34</vt:i4>
      </vt:variant>
    </vt:vector>
  </HeadingPairs>
  <TitlesOfParts>
    <vt:vector size="67" baseType="lpstr">
      <vt:lpstr>接続供給兼基本契約申込書 ※契約者毎の申込み</vt:lpstr>
      <vt:lpstr>接続供給兼基本契約申込書　※代表者による申込み</vt:lpstr>
      <vt:lpstr>別紙(連記式)</vt:lpstr>
      <vt:lpstr>別紙_廃止 -1</vt:lpstr>
      <vt:lpstr>別紙_廃止  -2</vt:lpstr>
      <vt:lpstr>別紙_廃止  -3</vt:lpstr>
      <vt:lpstr>別紙_廃止  -4</vt:lpstr>
      <vt:lpstr>別紙_廃止  -5</vt:lpstr>
      <vt:lpstr>別紙_廃止  -6</vt:lpstr>
      <vt:lpstr>別紙_廃止  -7</vt:lpstr>
      <vt:lpstr>別紙_廃止  -8</vt:lpstr>
      <vt:lpstr>別紙_廃止  -9</vt:lpstr>
      <vt:lpstr>別紙_廃止 -10</vt:lpstr>
      <vt:lpstr>別紙_廃止  -11</vt:lpstr>
      <vt:lpstr>別紙_廃止  -12</vt:lpstr>
      <vt:lpstr>別紙_廃止  -13</vt:lpstr>
      <vt:lpstr>別紙_廃止  -14</vt:lpstr>
      <vt:lpstr>別紙_廃止  -15</vt:lpstr>
      <vt:lpstr>別紙_廃止  -16</vt:lpstr>
      <vt:lpstr>別紙_廃止  -17</vt:lpstr>
      <vt:lpstr>別紙_廃止  -18</vt:lpstr>
      <vt:lpstr>別紙_廃止  -19</vt:lpstr>
      <vt:lpstr>別紙_廃止  -20</vt:lpstr>
      <vt:lpstr>別紙_廃止  -21</vt:lpstr>
      <vt:lpstr>別紙_廃止  -22</vt:lpstr>
      <vt:lpstr>別紙_廃止  -23</vt:lpstr>
      <vt:lpstr>別紙_廃止  -24</vt:lpstr>
      <vt:lpstr>別紙_廃止  -25</vt:lpstr>
      <vt:lpstr>別紙_廃止  -26</vt:lpstr>
      <vt:lpstr>別紙_廃止  -27</vt:lpstr>
      <vt:lpstr>別紙_廃止  -28</vt:lpstr>
      <vt:lpstr>別紙_廃止  -29</vt:lpstr>
      <vt:lpstr>別紙_廃止  -30</vt:lpstr>
      <vt:lpstr>'別紙(連記式)'!Data</vt:lpstr>
      <vt:lpstr>'接続供給兼基本契約申込書 ※契約者毎の申込み'!Print_Area</vt:lpstr>
      <vt:lpstr>'接続供給兼基本契約申込書　※代表者による申込み'!Print_Area</vt:lpstr>
      <vt:lpstr>'別紙(連記式)'!Print_Area</vt:lpstr>
      <vt:lpstr>'別紙_廃止  -11'!Print_Area</vt:lpstr>
      <vt:lpstr>'別紙_廃止  -12'!Print_Area</vt:lpstr>
      <vt:lpstr>'別紙_廃止  -13'!Print_Area</vt:lpstr>
      <vt:lpstr>'別紙_廃止  -14'!Print_Area</vt:lpstr>
      <vt:lpstr>'別紙_廃止  -15'!Print_Area</vt:lpstr>
      <vt:lpstr>'別紙_廃止  -16'!Print_Area</vt:lpstr>
      <vt:lpstr>'別紙_廃止  -17'!Print_Area</vt:lpstr>
      <vt:lpstr>'別紙_廃止  -18'!Print_Area</vt:lpstr>
      <vt:lpstr>'別紙_廃止  -19'!Print_Area</vt:lpstr>
      <vt:lpstr>'別紙_廃止  -2'!Print_Area</vt:lpstr>
      <vt:lpstr>'別紙_廃止  -20'!Print_Area</vt:lpstr>
      <vt:lpstr>'別紙_廃止  -21'!Print_Area</vt:lpstr>
      <vt:lpstr>'別紙_廃止  -22'!Print_Area</vt:lpstr>
      <vt:lpstr>'別紙_廃止  -23'!Print_Area</vt:lpstr>
      <vt:lpstr>'別紙_廃止  -24'!Print_Area</vt:lpstr>
      <vt:lpstr>'別紙_廃止  -25'!Print_Area</vt:lpstr>
      <vt:lpstr>'別紙_廃止  -26'!Print_Area</vt:lpstr>
      <vt:lpstr>'別紙_廃止  -27'!Print_Area</vt:lpstr>
      <vt:lpstr>'別紙_廃止  -28'!Print_Area</vt:lpstr>
      <vt:lpstr>'別紙_廃止  -29'!Print_Area</vt:lpstr>
      <vt:lpstr>'別紙_廃止  -3'!Print_Area</vt:lpstr>
      <vt:lpstr>'別紙_廃止  -30'!Print_Area</vt:lpstr>
      <vt:lpstr>'別紙_廃止  -4'!Print_Area</vt:lpstr>
      <vt:lpstr>'別紙_廃止  -5'!Print_Area</vt:lpstr>
      <vt:lpstr>'別紙_廃止  -6'!Print_Area</vt:lpstr>
      <vt:lpstr>'別紙_廃止  -7'!Print_Area</vt:lpstr>
      <vt:lpstr>'別紙_廃止  -8'!Print_Area</vt:lpstr>
      <vt:lpstr>'別紙_廃止  -9'!Print_Area</vt:lpstr>
      <vt:lpstr>'別紙_廃止 -1'!Print_Area</vt:lpstr>
      <vt:lpstr>'別紙_廃止 -10'!Print_Area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2025-01-06T04:19:36Z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2024-09-18T11:03:31Z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271c39ab-1a58-48a3-bfdf-3ba771f38786</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y fmtid="{D5CDD505-2E9C-101B-9397-08002B2CF9AE}" pid="11" name="MSIP_Label_4af1e357-46cc-4a4b-831a-8932be31b0eb_Enabled">
    <vt:lpwstr>true</vt:lpwstr>
  </property>
  <property fmtid="{D5CDD505-2E9C-101B-9397-08002B2CF9AE}" pid="12" name="MSIP_Label_4af1e357-46cc-4a4b-831a-8932be31b0eb_SetDate">
    <vt:lpwstr>2025-01-06T02:05:25Z</vt:lpwstr>
  </property>
  <property fmtid="{D5CDD505-2E9C-101B-9397-08002B2CF9AE}" pid="13" name="MSIP_Label_4af1e357-46cc-4a4b-831a-8932be31b0eb_Method">
    <vt:lpwstr>Standard</vt:lpwstr>
  </property>
  <property fmtid="{D5CDD505-2E9C-101B-9397-08002B2CF9AE}" pid="14" name="MSIP_Label_4af1e357-46cc-4a4b-831a-8932be31b0eb_Name">
    <vt:lpwstr>通常文書</vt:lpwstr>
  </property>
  <property fmtid="{D5CDD505-2E9C-101B-9397-08002B2CF9AE}" pid="15" name="MSIP_Label_4af1e357-46cc-4a4b-831a-8932be31b0eb_SiteId">
    <vt:lpwstr>ca804edf-f27e-402a-b3ae-457a4c3a5638</vt:lpwstr>
  </property>
  <property fmtid="{D5CDD505-2E9C-101B-9397-08002B2CF9AE}" pid="16" name="MSIP_Label_4af1e357-46cc-4a4b-831a-8932be31b0eb_ActionId">
    <vt:lpwstr>b0ca35bc-7b76-47f8-b642-1e66d938c3b6</vt:lpwstr>
  </property>
  <property fmtid="{D5CDD505-2E9C-101B-9397-08002B2CF9AE}" pid="17" name="MSIP_Label_4af1e357-46cc-4a4b-831a-8932be31b0eb_ContentBits">
    <vt:lpwstr>2</vt:lpwstr>
  </property>
</Properties>
</file>