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26405F7D-08FE-4922-9F9F-A0DA2B2F3D0A}" xr6:coauthVersionLast="47" xr6:coauthVersionMax="47" xr10:uidLastSave="{00000000-0000-0000-0000-000000000000}"/>
  <bookViews>
    <workbookView xWindow="-120" yWindow="-120" windowWidth="29040" windowHeight="15840" tabRatio="722" xr2:uid="{00000000-000D-0000-FFFF-FFFF00000000}"/>
  </bookViews>
  <sheets>
    <sheet name="本契約申込書（供給側・受電側共通）" sheetId="225" r:id="rId1"/>
    <sheet name="別紙(連記式)(計画・実需Ｌ側)" sheetId="33" r:id="rId2"/>
    <sheet name="別紙（L側）-1" sheetId="107" r:id="rId3"/>
    <sheet name="別紙（L側）-2" sheetId="119" r:id="rId4"/>
    <sheet name="別紙（L側）-3" sheetId="120" r:id="rId5"/>
    <sheet name="別紙（L側）-4" sheetId="121" r:id="rId6"/>
    <sheet name="別紙（L側）-5" sheetId="122" r:id="rId7"/>
    <sheet name="別紙（L側）-6" sheetId="123" r:id="rId8"/>
    <sheet name="別紙（L側）-7" sheetId="124" r:id="rId9"/>
    <sheet name="別紙（L側）-8" sheetId="125" r:id="rId10"/>
    <sheet name="別紙（L側）-9" sheetId="126" r:id="rId11"/>
    <sheet name="別紙（L側）-10" sheetId="127" r:id="rId12"/>
    <sheet name="別紙（L側）-11" sheetId="128" r:id="rId13"/>
    <sheet name="別紙（L側）-12" sheetId="129" r:id="rId14"/>
    <sheet name="別紙（L側）-13" sheetId="130" r:id="rId15"/>
    <sheet name="別紙（L側）-14" sheetId="131" r:id="rId16"/>
    <sheet name="別紙（L側）-15" sheetId="132" r:id="rId17"/>
    <sheet name="別紙（L側）-16" sheetId="133" r:id="rId18"/>
    <sheet name="別紙（L側）-17" sheetId="134" r:id="rId19"/>
    <sheet name="別紙（L側）-18" sheetId="135" r:id="rId20"/>
    <sheet name="別紙（L側）-19" sheetId="136" r:id="rId21"/>
    <sheet name="別紙（L側）-20" sheetId="137" r:id="rId22"/>
    <sheet name="別紙（L側）-21" sheetId="138" r:id="rId23"/>
    <sheet name="別紙（L側）-22" sheetId="139" r:id="rId24"/>
    <sheet name="別紙（L側）-23)" sheetId="140" r:id="rId25"/>
    <sheet name="別紙（L側）-24" sheetId="141" r:id="rId26"/>
    <sheet name="別紙（L側）-25" sheetId="142" r:id="rId27"/>
    <sheet name="別紙（L側）-26" sheetId="143" r:id="rId28"/>
    <sheet name="別紙（L側）-27" sheetId="144" r:id="rId29"/>
    <sheet name="別紙（L側）-28" sheetId="145" r:id="rId30"/>
    <sheet name="別紙（L側）-29" sheetId="146" r:id="rId31"/>
    <sheet name="別紙（L側）-30" sheetId="147" r:id="rId32"/>
    <sheet name="別紙（L側）-31" sheetId="153" r:id="rId33"/>
    <sheet name="別紙（L側）-32" sheetId="154" r:id="rId34"/>
    <sheet name="別紙（L側）-33" sheetId="155" r:id="rId35"/>
    <sheet name="別紙（L側）-34" sheetId="156" r:id="rId36"/>
    <sheet name="別紙（L側）-35" sheetId="157" r:id="rId37"/>
    <sheet name="別紙（L側）-36" sheetId="158" r:id="rId38"/>
    <sheet name="別紙（L側）-37" sheetId="159" r:id="rId39"/>
    <sheet name="別紙（L側）-38" sheetId="160" r:id="rId40"/>
    <sheet name="別紙（L側）-39" sheetId="161" r:id="rId41"/>
    <sheet name="別紙（L側）-40" sheetId="162" r:id="rId42"/>
    <sheet name="別紙（L側）-41" sheetId="163" r:id="rId43"/>
    <sheet name="別紙（L側）-42" sheetId="164" r:id="rId44"/>
    <sheet name="別紙（L側）-43" sheetId="165" r:id="rId45"/>
    <sheet name="別紙（L側）-44" sheetId="166" r:id="rId46"/>
    <sheet name="別紙（L側）-45" sheetId="167" r:id="rId47"/>
    <sheet name="別紙（L側）-46" sheetId="168" r:id="rId48"/>
    <sheet name="別紙（L側）-47" sheetId="169" r:id="rId49"/>
    <sheet name="別紙（L側）-48" sheetId="170" r:id="rId50"/>
    <sheet name="別紙（L側）-49" sheetId="171" r:id="rId51"/>
    <sheet name="別紙（L側）-50" sheetId="172" r:id="rId52"/>
    <sheet name="別紙（L側）-51" sheetId="173" r:id="rId53"/>
    <sheet name="別紙（L側）-52" sheetId="174" r:id="rId54"/>
    <sheet name="別紙（L側）-53" sheetId="175" r:id="rId55"/>
    <sheet name="別紙（L側）-54" sheetId="176" r:id="rId56"/>
    <sheet name="別紙（L側）-55" sheetId="177" r:id="rId57"/>
    <sheet name="別紙（L側）-56" sheetId="178" r:id="rId58"/>
    <sheet name="別紙（L側）-57" sheetId="179" r:id="rId59"/>
    <sheet name="別紙（L側）-58" sheetId="180" r:id="rId60"/>
    <sheet name="別紙（L側）-59" sheetId="181" r:id="rId61"/>
    <sheet name="別紙（L側）-60" sheetId="182" r:id="rId62"/>
    <sheet name="別紙（L側）-61" sheetId="183" r:id="rId63"/>
    <sheet name="別紙（L側）-62" sheetId="184" r:id="rId64"/>
    <sheet name="別紙（L側）-63" sheetId="185" r:id="rId65"/>
    <sheet name="別紙（L側）-64" sheetId="186" r:id="rId66"/>
    <sheet name="別紙（L側）-65" sheetId="187" r:id="rId67"/>
    <sheet name="別紙（L側）-66" sheetId="188" r:id="rId68"/>
    <sheet name="別紙（L側）-67" sheetId="189" r:id="rId69"/>
    <sheet name="別紙（L側）-68" sheetId="190" r:id="rId70"/>
    <sheet name="別紙（L側）-69" sheetId="191" r:id="rId71"/>
    <sheet name="別紙（L側）-70" sheetId="192" r:id="rId72"/>
    <sheet name="別紙（L側）-71" sheetId="193" r:id="rId73"/>
    <sheet name="別紙（L側）-72" sheetId="194" r:id="rId74"/>
    <sheet name="別紙（L側）-73" sheetId="195" r:id="rId75"/>
    <sheet name="別紙（L側）-74" sheetId="196" r:id="rId76"/>
    <sheet name="別紙（L側）-75" sheetId="197" r:id="rId77"/>
    <sheet name="別紙（L側）-76" sheetId="198" r:id="rId78"/>
    <sheet name="別紙（L側）-77" sheetId="199" r:id="rId79"/>
    <sheet name="別紙（L側）-78" sheetId="200" r:id="rId80"/>
    <sheet name="別紙（L側）-79" sheetId="201" r:id="rId81"/>
    <sheet name="別紙（L側）-80" sheetId="202" r:id="rId82"/>
    <sheet name="別紙（L側）-81" sheetId="203" r:id="rId83"/>
    <sheet name="別紙（L側）-82" sheetId="204" r:id="rId84"/>
    <sheet name="別紙（L側）-83" sheetId="205" r:id="rId85"/>
    <sheet name="別紙（L側）-84" sheetId="206" r:id="rId86"/>
    <sheet name="別紙（L側）-85" sheetId="207" r:id="rId87"/>
    <sheet name="別紙（L側）-86" sheetId="208" r:id="rId88"/>
    <sheet name="別紙（L側）-87" sheetId="209" r:id="rId89"/>
    <sheet name="別紙（L側）-88" sheetId="210" r:id="rId90"/>
    <sheet name="別紙（L側）-89" sheetId="211" r:id="rId91"/>
    <sheet name="別紙（L側）-90" sheetId="212" r:id="rId92"/>
    <sheet name="別紙（L側）-91" sheetId="213" r:id="rId93"/>
    <sheet name="別紙（L側）-92" sheetId="214" r:id="rId94"/>
    <sheet name="別紙（L側）-93" sheetId="215" r:id="rId95"/>
    <sheet name="別紙（L側）-94" sheetId="216" r:id="rId96"/>
    <sheet name="別紙（L側）-95" sheetId="217" r:id="rId97"/>
    <sheet name="別紙（L側）-96" sheetId="218" r:id="rId98"/>
    <sheet name="別紙（L側）-97" sheetId="219" r:id="rId99"/>
    <sheet name="別紙（L側）-98" sheetId="220" r:id="rId100"/>
    <sheet name="別紙（L側）-99" sheetId="221" r:id="rId101"/>
    <sheet name="別紙（L側）-100" sheetId="222" r:id="rId102"/>
  </sheets>
  <externalReferences>
    <externalReference r:id="rId103"/>
    <externalReference r:id="rId104"/>
  </externalReferences>
  <definedNames>
    <definedName name="Data" localSheetId="0">'[1]別紙(連記式)(計画・実需Ｌ側)'!$A$6:$BN$35</definedName>
    <definedName name="Data">'別紙(連記式)(計画・実需Ｌ側)'!$A$6:$BN$105</definedName>
    <definedName name="Data2" localSheetId="0">#REF!</definedName>
    <definedName name="Data2">#REF!</definedName>
    <definedName name="HTML_CodePage" hidden="1">932</definedName>
    <definedName name="HTML_CON" localSheetId="2" hidden="1">{"'（４）'!$A$1:$I$53"}</definedName>
    <definedName name="HTML_CON" localSheetId="11" hidden="1">{"'（４）'!$A$1:$I$53"}</definedName>
    <definedName name="HTML_CON" localSheetId="101" hidden="1">{"'（４）'!$A$1:$I$53"}</definedName>
    <definedName name="HTML_CON" localSheetId="12" hidden="1">{"'（４）'!$A$1:$I$53"}</definedName>
    <definedName name="HTML_CON" localSheetId="13" hidden="1">{"'（４）'!$A$1:$I$53"}</definedName>
    <definedName name="HTML_CON" localSheetId="14" hidden="1">{"'（４）'!$A$1:$I$53"}</definedName>
    <definedName name="HTML_CON" localSheetId="15" hidden="1">{"'（４）'!$A$1:$I$53"}</definedName>
    <definedName name="HTML_CON" localSheetId="16" hidden="1">{"'（４）'!$A$1:$I$53"}</definedName>
    <definedName name="HTML_CON" localSheetId="17" hidden="1">{"'（４）'!$A$1:$I$53"}</definedName>
    <definedName name="HTML_CON" localSheetId="18" hidden="1">{"'（４）'!$A$1:$I$53"}</definedName>
    <definedName name="HTML_CON" localSheetId="19" hidden="1">{"'（４）'!$A$1:$I$53"}</definedName>
    <definedName name="HTML_CON" localSheetId="20" hidden="1">{"'（４）'!$A$1:$I$53"}</definedName>
    <definedName name="HTML_CON" localSheetId="3" hidden="1">{"'（４）'!$A$1:$I$53"}</definedName>
    <definedName name="HTML_CON" localSheetId="21" hidden="1">{"'（４）'!$A$1:$I$53"}</definedName>
    <definedName name="HTML_CON" localSheetId="22" hidden="1">{"'（４）'!$A$1:$I$53"}</definedName>
    <definedName name="HTML_CON" localSheetId="23" hidden="1">{"'（４）'!$A$1:$I$53"}</definedName>
    <definedName name="HTML_CON" localSheetId="24" hidden="1">{"'（４）'!$A$1:$I$53"}</definedName>
    <definedName name="HTML_CON" localSheetId="25" hidden="1">{"'（４）'!$A$1:$I$53"}</definedName>
    <definedName name="HTML_CON" localSheetId="26" hidden="1">{"'（４）'!$A$1:$I$53"}</definedName>
    <definedName name="HTML_CON" localSheetId="27" hidden="1">{"'（４）'!$A$1:$I$53"}</definedName>
    <definedName name="HTML_CON" localSheetId="28" hidden="1">{"'（４）'!$A$1:$I$53"}</definedName>
    <definedName name="HTML_CON" localSheetId="29" hidden="1">{"'（４）'!$A$1:$I$53"}</definedName>
    <definedName name="HTML_CON" localSheetId="30" hidden="1">{"'（４）'!$A$1:$I$53"}</definedName>
    <definedName name="HTML_CON" localSheetId="4" hidden="1">{"'（４）'!$A$1:$I$53"}</definedName>
    <definedName name="HTML_CON" localSheetId="31" hidden="1">{"'（４）'!$A$1:$I$53"}</definedName>
    <definedName name="HTML_CON" localSheetId="32" hidden="1">{"'（４）'!$A$1:$I$53"}</definedName>
    <definedName name="HTML_CON" localSheetId="33" hidden="1">{"'（４）'!$A$1:$I$53"}</definedName>
    <definedName name="HTML_CON" localSheetId="34" hidden="1">{"'（４）'!$A$1:$I$53"}</definedName>
    <definedName name="HTML_CON" localSheetId="35" hidden="1">{"'（４）'!$A$1:$I$53"}</definedName>
    <definedName name="HTML_CON" localSheetId="36" hidden="1">{"'（４）'!$A$1:$I$53"}</definedName>
    <definedName name="HTML_CON" localSheetId="37" hidden="1">{"'（４）'!$A$1:$I$53"}</definedName>
    <definedName name="HTML_CON" localSheetId="38" hidden="1">{"'（４）'!$A$1:$I$53"}</definedName>
    <definedName name="HTML_CON" localSheetId="39" hidden="1">{"'（４）'!$A$1:$I$53"}</definedName>
    <definedName name="HTML_CON" localSheetId="40" hidden="1">{"'（４）'!$A$1:$I$53"}</definedName>
    <definedName name="HTML_CON" localSheetId="5" hidden="1">{"'（４）'!$A$1:$I$53"}</definedName>
    <definedName name="HTML_CON" localSheetId="41" hidden="1">{"'（４）'!$A$1:$I$53"}</definedName>
    <definedName name="HTML_CON" localSheetId="42" hidden="1">{"'（４）'!$A$1:$I$53"}</definedName>
    <definedName name="HTML_CON" localSheetId="43" hidden="1">{"'（４）'!$A$1:$I$53"}</definedName>
    <definedName name="HTML_CON" localSheetId="44" hidden="1">{"'（４）'!$A$1:$I$53"}</definedName>
    <definedName name="HTML_CON" localSheetId="45" hidden="1">{"'（４）'!$A$1:$I$53"}</definedName>
    <definedName name="HTML_CON" localSheetId="46" hidden="1">{"'（４）'!$A$1:$I$53"}</definedName>
    <definedName name="HTML_CON" localSheetId="47" hidden="1">{"'（４）'!$A$1:$I$53"}</definedName>
    <definedName name="HTML_CON" localSheetId="48" hidden="1">{"'（４）'!$A$1:$I$53"}</definedName>
    <definedName name="HTML_CON" localSheetId="49" hidden="1">{"'（４）'!$A$1:$I$53"}</definedName>
    <definedName name="HTML_CON" localSheetId="50" hidden="1">{"'（４）'!$A$1:$I$53"}</definedName>
    <definedName name="HTML_CON" localSheetId="6" hidden="1">{"'（４）'!$A$1:$I$53"}</definedName>
    <definedName name="HTML_CON" localSheetId="51" hidden="1">{"'（４）'!$A$1:$I$53"}</definedName>
    <definedName name="HTML_CON" localSheetId="52" hidden="1">{"'（４）'!$A$1:$I$53"}</definedName>
    <definedName name="HTML_CON" localSheetId="53" hidden="1">{"'（４）'!$A$1:$I$53"}</definedName>
    <definedName name="HTML_CON" localSheetId="54" hidden="1">{"'（４）'!$A$1:$I$53"}</definedName>
    <definedName name="HTML_CON" localSheetId="55" hidden="1">{"'（４）'!$A$1:$I$53"}</definedName>
    <definedName name="HTML_CON" localSheetId="56" hidden="1">{"'（４）'!$A$1:$I$53"}</definedName>
    <definedName name="HTML_CON" localSheetId="57" hidden="1">{"'（４）'!$A$1:$I$53"}</definedName>
    <definedName name="HTML_CON" localSheetId="58" hidden="1">{"'（４）'!$A$1:$I$53"}</definedName>
    <definedName name="HTML_CON" localSheetId="59" hidden="1">{"'（４）'!$A$1:$I$53"}</definedName>
    <definedName name="HTML_CON" localSheetId="60" hidden="1">{"'（４）'!$A$1:$I$53"}</definedName>
    <definedName name="HTML_CON" localSheetId="7" hidden="1">{"'（４）'!$A$1:$I$53"}</definedName>
    <definedName name="HTML_CON" localSheetId="61" hidden="1">{"'（４）'!$A$1:$I$53"}</definedName>
    <definedName name="HTML_CON" localSheetId="62" hidden="1">{"'（４）'!$A$1:$I$53"}</definedName>
    <definedName name="HTML_CON" localSheetId="63" hidden="1">{"'（４）'!$A$1:$I$53"}</definedName>
    <definedName name="HTML_CON" localSheetId="64" hidden="1">{"'（４）'!$A$1:$I$53"}</definedName>
    <definedName name="HTML_CON" localSheetId="65" hidden="1">{"'（４）'!$A$1:$I$53"}</definedName>
    <definedName name="HTML_CON" localSheetId="66" hidden="1">{"'（４）'!$A$1:$I$53"}</definedName>
    <definedName name="HTML_CON" localSheetId="67" hidden="1">{"'（４）'!$A$1:$I$53"}</definedName>
    <definedName name="HTML_CON" localSheetId="68" hidden="1">{"'（４）'!$A$1:$I$53"}</definedName>
    <definedName name="HTML_CON" localSheetId="69" hidden="1">{"'（４）'!$A$1:$I$53"}</definedName>
    <definedName name="HTML_CON" localSheetId="70" hidden="1">{"'（４）'!$A$1:$I$53"}</definedName>
    <definedName name="HTML_CON" localSheetId="8" hidden="1">{"'（４）'!$A$1:$I$53"}</definedName>
    <definedName name="HTML_CON" localSheetId="71" hidden="1">{"'（４）'!$A$1:$I$53"}</definedName>
    <definedName name="HTML_CON" localSheetId="72" hidden="1">{"'（４）'!$A$1:$I$53"}</definedName>
    <definedName name="HTML_CON" localSheetId="73" hidden="1">{"'（４）'!$A$1:$I$53"}</definedName>
    <definedName name="HTML_CON" localSheetId="74" hidden="1">{"'（４）'!$A$1:$I$53"}</definedName>
    <definedName name="HTML_CON" localSheetId="75" hidden="1">{"'（４）'!$A$1:$I$53"}</definedName>
    <definedName name="HTML_CON" localSheetId="76" hidden="1">{"'（４）'!$A$1:$I$53"}</definedName>
    <definedName name="HTML_CON" localSheetId="77" hidden="1">{"'（４）'!$A$1:$I$53"}</definedName>
    <definedName name="HTML_CON" localSheetId="78" hidden="1">{"'（４）'!$A$1:$I$53"}</definedName>
    <definedName name="HTML_CON" localSheetId="79" hidden="1">{"'（４）'!$A$1:$I$53"}</definedName>
    <definedName name="HTML_CON" localSheetId="80" hidden="1">{"'（４）'!$A$1:$I$53"}</definedName>
    <definedName name="HTML_CON" localSheetId="9" hidden="1">{"'（４）'!$A$1:$I$53"}</definedName>
    <definedName name="HTML_CON" localSheetId="81" hidden="1">{"'（４）'!$A$1:$I$53"}</definedName>
    <definedName name="HTML_CON" localSheetId="82" hidden="1">{"'（４）'!$A$1:$I$53"}</definedName>
    <definedName name="HTML_CON" localSheetId="83" hidden="1">{"'（４）'!$A$1:$I$53"}</definedName>
    <definedName name="HTML_CON" localSheetId="84" hidden="1">{"'（４）'!$A$1:$I$53"}</definedName>
    <definedName name="HTML_CON" localSheetId="85" hidden="1">{"'（４）'!$A$1:$I$53"}</definedName>
    <definedName name="HTML_CON" localSheetId="86" hidden="1">{"'（４）'!$A$1:$I$53"}</definedName>
    <definedName name="HTML_CON" localSheetId="87" hidden="1">{"'（４）'!$A$1:$I$53"}</definedName>
    <definedName name="HTML_CON" localSheetId="88" hidden="1">{"'（４）'!$A$1:$I$53"}</definedName>
    <definedName name="HTML_CON" localSheetId="89" hidden="1">{"'（４）'!$A$1:$I$53"}</definedName>
    <definedName name="HTML_CON" localSheetId="90" hidden="1">{"'（４）'!$A$1:$I$53"}</definedName>
    <definedName name="HTML_CON" localSheetId="10" hidden="1">{"'（４）'!$A$1:$I$53"}</definedName>
    <definedName name="HTML_CON" localSheetId="91" hidden="1">{"'（４）'!$A$1:$I$53"}</definedName>
    <definedName name="HTML_CON" localSheetId="92" hidden="1">{"'（４）'!$A$1:$I$53"}</definedName>
    <definedName name="HTML_CON" localSheetId="93" hidden="1">{"'（４）'!$A$1:$I$53"}</definedName>
    <definedName name="HTML_CON" localSheetId="94" hidden="1">{"'（４）'!$A$1:$I$53"}</definedName>
    <definedName name="HTML_CON" localSheetId="95" hidden="1">{"'（４）'!$A$1:$I$53"}</definedName>
    <definedName name="HTML_CON" localSheetId="96" hidden="1">{"'（４）'!$A$1:$I$53"}</definedName>
    <definedName name="HTML_CON" localSheetId="97" hidden="1">{"'（４）'!$A$1:$I$53"}</definedName>
    <definedName name="HTML_CON" localSheetId="98" hidden="1">{"'（４）'!$A$1:$I$53"}</definedName>
    <definedName name="HTML_CON" localSheetId="99" hidden="1">{"'（４）'!$A$1:$I$53"}</definedName>
    <definedName name="HTML_CON" localSheetId="100" hidden="1">{"'（４）'!$A$1:$I$53"}</definedName>
    <definedName name="HTML_CON" localSheetId="0" hidden="1">{"'（４）'!$A$1:$I$53"}</definedName>
    <definedName name="HTML_CON" hidden="1">{"'（４）'!$A$1:$I$53"}</definedName>
    <definedName name="HTML_Control" localSheetId="2" hidden="1">{"'（４）'!$A$1:$I$53"}</definedName>
    <definedName name="HTML_Control" localSheetId="11" hidden="1">{"'（４）'!$A$1:$I$53"}</definedName>
    <definedName name="HTML_Control" localSheetId="101" hidden="1">{"'（４）'!$A$1:$I$53"}</definedName>
    <definedName name="HTML_Control" localSheetId="12" hidden="1">{"'（４）'!$A$1:$I$53"}</definedName>
    <definedName name="HTML_Control" localSheetId="13" hidden="1">{"'（４）'!$A$1:$I$53"}</definedName>
    <definedName name="HTML_Control" localSheetId="14" hidden="1">{"'（４）'!$A$1:$I$53"}</definedName>
    <definedName name="HTML_Control" localSheetId="15" hidden="1">{"'（４）'!$A$1:$I$53"}</definedName>
    <definedName name="HTML_Control" localSheetId="16" hidden="1">{"'（４）'!$A$1:$I$53"}</definedName>
    <definedName name="HTML_Control" localSheetId="17" hidden="1">{"'（４）'!$A$1:$I$53"}</definedName>
    <definedName name="HTML_Control" localSheetId="18" hidden="1">{"'（４）'!$A$1:$I$53"}</definedName>
    <definedName name="HTML_Control" localSheetId="19" hidden="1">{"'（４）'!$A$1:$I$53"}</definedName>
    <definedName name="HTML_Control" localSheetId="20" hidden="1">{"'（４）'!$A$1:$I$53"}</definedName>
    <definedName name="HTML_Control" localSheetId="3" hidden="1">{"'（４）'!$A$1:$I$53"}</definedName>
    <definedName name="HTML_Control" localSheetId="21" hidden="1">{"'（４）'!$A$1:$I$53"}</definedName>
    <definedName name="HTML_Control" localSheetId="22" hidden="1">{"'（４）'!$A$1:$I$53"}</definedName>
    <definedName name="HTML_Control" localSheetId="23" hidden="1">{"'（４）'!$A$1:$I$53"}</definedName>
    <definedName name="HTML_Control" localSheetId="24" hidden="1">{"'（４）'!$A$1:$I$53"}</definedName>
    <definedName name="HTML_Control" localSheetId="25" hidden="1">{"'（４）'!$A$1:$I$53"}</definedName>
    <definedName name="HTML_Control" localSheetId="26" hidden="1">{"'（４）'!$A$1:$I$53"}</definedName>
    <definedName name="HTML_Control" localSheetId="27" hidden="1">{"'（４）'!$A$1:$I$53"}</definedName>
    <definedName name="HTML_Control" localSheetId="28" hidden="1">{"'（４）'!$A$1:$I$53"}</definedName>
    <definedName name="HTML_Control" localSheetId="29" hidden="1">{"'（４）'!$A$1:$I$53"}</definedName>
    <definedName name="HTML_Control" localSheetId="30" hidden="1">{"'（４）'!$A$1:$I$53"}</definedName>
    <definedName name="HTML_Control" localSheetId="4" hidden="1">{"'（４）'!$A$1:$I$53"}</definedName>
    <definedName name="HTML_Control" localSheetId="31" hidden="1">{"'（４）'!$A$1:$I$53"}</definedName>
    <definedName name="HTML_Control" localSheetId="32" hidden="1">{"'（４）'!$A$1:$I$53"}</definedName>
    <definedName name="HTML_Control" localSheetId="33" hidden="1">{"'（４）'!$A$1:$I$53"}</definedName>
    <definedName name="HTML_Control" localSheetId="34" hidden="1">{"'（４）'!$A$1:$I$53"}</definedName>
    <definedName name="HTML_Control" localSheetId="35" hidden="1">{"'（４）'!$A$1:$I$53"}</definedName>
    <definedName name="HTML_Control" localSheetId="36" hidden="1">{"'（４）'!$A$1:$I$53"}</definedName>
    <definedName name="HTML_Control" localSheetId="37" hidden="1">{"'（４）'!$A$1:$I$53"}</definedName>
    <definedName name="HTML_Control" localSheetId="38" hidden="1">{"'（４）'!$A$1:$I$53"}</definedName>
    <definedName name="HTML_Control" localSheetId="39" hidden="1">{"'（４）'!$A$1:$I$53"}</definedName>
    <definedName name="HTML_Control" localSheetId="40" hidden="1">{"'（４）'!$A$1:$I$53"}</definedName>
    <definedName name="HTML_Control" localSheetId="5" hidden="1">{"'（４）'!$A$1:$I$53"}</definedName>
    <definedName name="HTML_Control" localSheetId="41" hidden="1">{"'（４）'!$A$1:$I$53"}</definedName>
    <definedName name="HTML_Control" localSheetId="42" hidden="1">{"'（４）'!$A$1:$I$53"}</definedName>
    <definedName name="HTML_Control" localSheetId="43" hidden="1">{"'（４）'!$A$1:$I$53"}</definedName>
    <definedName name="HTML_Control" localSheetId="44" hidden="1">{"'（４）'!$A$1:$I$53"}</definedName>
    <definedName name="HTML_Control" localSheetId="45" hidden="1">{"'（４）'!$A$1:$I$53"}</definedName>
    <definedName name="HTML_Control" localSheetId="46" hidden="1">{"'（４）'!$A$1:$I$53"}</definedName>
    <definedName name="HTML_Control" localSheetId="47" hidden="1">{"'（４）'!$A$1:$I$53"}</definedName>
    <definedName name="HTML_Control" localSheetId="48" hidden="1">{"'（４）'!$A$1:$I$53"}</definedName>
    <definedName name="HTML_Control" localSheetId="49" hidden="1">{"'（４）'!$A$1:$I$53"}</definedName>
    <definedName name="HTML_Control" localSheetId="50" hidden="1">{"'（４）'!$A$1:$I$53"}</definedName>
    <definedName name="HTML_Control" localSheetId="6" hidden="1">{"'（４）'!$A$1:$I$53"}</definedName>
    <definedName name="HTML_Control" localSheetId="51" hidden="1">{"'（４）'!$A$1:$I$53"}</definedName>
    <definedName name="HTML_Control" localSheetId="52" hidden="1">{"'（４）'!$A$1:$I$53"}</definedName>
    <definedName name="HTML_Control" localSheetId="53" hidden="1">{"'（４）'!$A$1:$I$53"}</definedName>
    <definedName name="HTML_Control" localSheetId="54" hidden="1">{"'（４）'!$A$1:$I$53"}</definedName>
    <definedName name="HTML_Control" localSheetId="55" hidden="1">{"'（４）'!$A$1:$I$53"}</definedName>
    <definedName name="HTML_Control" localSheetId="56" hidden="1">{"'（４）'!$A$1:$I$53"}</definedName>
    <definedName name="HTML_Control" localSheetId="57" hidden="1">{"'（４）'!$A$1:$I$53"}</definedName>
    <definedName name="HTML_Control" localSheetId="58" hidden="1">{"'（４）'!$A$1:$I$53"}</definedName>
    <definedName name="HTML_Control" localSheetId="59" hidden="1">{"'（４）'!$A$1:$I$53"}</definedName>
    <definedName name="HTML_Control" localSheetId="60" hidden="1">{"'（４）'!$A$1:$I$53"}</definedName>
    <definedName name="HTML_Control" localSheetId="7" hidden="1">{"'（４）'!$A$1:$I$53"}</definedName>
    <definedName name="HTML_Control" localSheetId="61" hidden="1">{"'（４）'!$A$1:$I$53"}</definedName>
    <definedName name="HTML_Control" localSheetId="62" hidden="1">{"'（４）'!$A$1:$I$53"}</definedName>
    <definedName name="HTML_Control" localSheetId="63" hidden="1">{"'（４）'!$A$1:$I$53"}</definedName>
    <definedName name="HTML_Control" localSheetId="64" hidden="1">{"'（４）'!$A$1:$I$53"}</definedName>
    <definedName name="HTML_Control" localSheetId="65" hidden="1">{"'（４）'!$A$1:$I$53"}</definedName>
    <definedName name="HTML_Control" localSheetId="66" hidden="1">{"'（４）'!$A$1:$I$53"}</definedName>
    <definedName name="HTML_Control" localSheetId="67" hidden="1">{"'（４）'!$A$1:$I$53"}</definedName>
    <definedName name="HTML_Control" localSheetId="68" hidden="1">{"'（４）'!$A$1:$I$53"}</definedName>
    <definedName name="HTML_Control" localSheetId="69" hidden="1">{"'（４）'!$A$1:$I$53"}</definedName>
    <definedName name="HTML_Control" localSheetId="70" hidden="1">{"'（４）'!$A$1:$I$53"}</definedName>
    <definedName name="HTML_Control" localSheetId="8" hidden="1">{"'（４）'!$A$1:$I$53"}</definedName>
    <definedName name="HTML_Control" localSheetId="71" hidden="1">{"'（４）'!$A$1:$I$53"}</definedName>
    <definedName name="HTML_Control" localSheetId="72" hidden="1">{"'（４）'!$A$1:$I$53"}</definedName>
    <definedName name="HTML_Control" localSheetId="73" hidden="1">{"'（４）'!$A$1:$I$53"}</definedName>
    <definedName name="HTML_Control" localSheetId="74" hidden="1">{"'（４）'!$A$1:$I$53"}</definedName>
    <definedName name="HTML_Control" localSheetId="75" hidden="1">{"'（４）'!$A$1:$I$53"}</definedName>
    <definedName name="HTML_Control" localSheetId="76" hidden="1">{"'（４）'!$A$1:$I$53"}</definedName>
    <definedName name="HTML_Control" localSheetId="77" hidden="1">{"'（４）'!$A$1:$I$53"}</definedName>
    <definedName name="HTML_Control" localSheetId="78" hidden="1">{"'（４）'!$A$1:$I$53"}</definedName>
    <definedName name="HTML_Control" localSheetId="79" hidden="1">{"'（４）'!$A$1:$I$53"}</definedName>
    <definedName name="HTML_Control" localSheetId="80" hidden="1">{"'（４）'!$A$1:$I$53"}</definedName>
    <definedName name="HTML_Control" localSheetId="9" hidden="1">{"'（４）'!$A$1:$I$53"}</definedName>
    <definedName name="HTML_Control" localSheetId="81" hidden="1">{"'（４）'!$A$1:$I$53"}</definedName>
    <definedName name="HTML_Control" localSheetId="82" hidden="1">{"'（４）'!$A$1:$I$53"}</definedName>
    <definedName name="HTML_Control" localSheetId="83" hidden="1">{"'（４）'!$A$1:$I$53"}</definedName>
    <definedName name="HTML_Control" localSheetId="84" hidden="1">{"'（４）'!$A$1:$I$53"}</definedName>
    <definedName name="HTML_Control" localSheetId="85" hidden="1">{"'（４）'!$A$1:$I$53"}</definedName>
    <definedName name="HTML_Control" localSheetId="86" hidden="1">{"'（４）'!$A$1:$I$53"}</definedName>
    <definedName name="HTML_Control" localSheetId="87" hidden="1">{"'（４）'!$A$1:$I$53"}</definedName>
    <definedName name="HTML_Control" localSheetId="88" hidden="1">{"'（４）'!$A$1:$I$53"}</definedName>
    <definedName name="HTML_Control" localSheetId="89" hidden="1">{"'（４）'!$A$1:$I$53"}</definedName>
    <definedName name="HTML_Control" localSheetId="90" hidden="1">{"'（４）'!$A$1:$I$53"}</definedName>
    <definedName name="HTML_Control" localSheetId="10" hidden="1">{"'（４）'!$A$1:$I$53"}</definedName>
    <definedName name="HTML_Control" localSheetId="91" hidden="1">{"'（４）'!$A$1:$I$53"}</definedName>
    <definedName name="HTML_Control" localSheetId="92" hidden="1">{"'（４）'!$A$1:$I$53"}</definedName>
    <definedName name="HTML_Control" localSheetId="93" hidden="1">{"'（４）'!$A$1:$I$53"}</definedName>
    <definedName name="HTML_Control" localSheetId="94" hidden="1">{"'（４）'!$A$1:$I$53"}</definedName>
    <definedName name="HTML_Control" localSheetId="95" hidden="1">{"'（４）'!$A$1:$I$53"}</definedName>
    <definedName name="HTML_Control" localSheetId="96" hidden="1">{"'（４）'!$A$1:$I$53"}</definedName>
    <definedName name="HTML_Control" localSheetId="97" hidden="1">{"'（４）'!$A$1:$I$53"}</definedName>
    <definedName name="HTML_Control" localSheetId="98" hidden="1">{"'（４）'!$A$1:$I$53"}</definedName>
    <definedName name="HTML_Control" localSheetId="99" hidden="1">{"'（４）'!$A$1:$I$53"}</definedName>
    <definedName name="HTML_Control" localSheetId="100" hidden="1">{"'（４）'!$A$1:$I$53"}</definedName>
    <definedName name="HTML_Control" localSheetId="0"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2">'別紙（L側）-1'!$B$1:$AV$42</definedName>
    <definedName name="_xlnm.Print_Area" localSheetId="11">'別紙（L側）-10'!$B$1:$AV$42</definedName>
    <definedName name="_xlnm.Print_Area" localSheetId="101">'別紙（L側）-100'!$B$1:$AV$42</definedName>
    <definedName name="_xlnm.Print_Area" localSheetId="12">'別紙（L側）-11'!$B$1:$AV$42</definedName>
    <definedName name="_xlnm.Print_Area" localSheetId="13">'別紙（L側）-12'!$B$1:$AV$42</definedName>
    <definedName name="_xlnm.Print_Area" localSheetId="14">'別紙（L側）-13'!$B$1:$AV$42</definedName>
    <definedName name="_xlnm.Print_Area" localSheetId="15">'別紙（L側）-14'!$B$1:$AV$42</definedName>
    <definedName name="_xlnm.Print_Area" localSheetId="16">'別紙（L側）-15'!$B$1:$AV$42</definedName>
    <definedName name="_xlnm.Print_Area" localSheetId="17">'別紙（L側）-16'!$B$1:$AV$42</definedName>
    <definedName name="_xlnm.Print_Area" localSheetId="18">'別紙（L側）-17'!$B$1:$AV$42</definedName>
    <definedName name="_xlnm.Print_Area" localSheetId="19">'別紙（L側）-18'!$B$1:$AV$42</definedName>
    <definedName name="_xlnm.Print_Area" localSheetId="20">'別紙（L側）-19'!$B$1:$AV$42</definedName>
    <definedName name="_xlnm.Print_Area" localSheetId="3">'別紙（L側）-2'!$B$1:$AV$42</definedName>
    <definedName name="_xlnm.Print_Area" localSheetId="21">'別紙（L側）-20'!$B$1:$AV$42</definedName>
    <definedName name="_xlnm.Print_Area" localSheetId="22">'別紙（L側）-21'!$B$1:$AV$42</definedName>
    <definedName name="_xlnm.Print_Area" localSheetId="23">'別紙（L側）-22'!$B$1:$AV$42</definedName>
    <definedName name="_xlnm.Print_Area" localSheetId="24">'別紙（L側）-23)'!$B$1:$AV$42</definedName>
    <definedName name="_xlnm.Print_Area" localSheetId="25">'別紙（L側）-24'!$B$1:$AV$42</definedName>
    <definedName name="_xlnm.Print_Area" localSheetId="26">'別紙（L側）-25'!$B$1:$AV$42</definedName>
    <definedName name="_xlnm.Print_Area" localSheetId="27">'別紙（L側）-26'!$B$1:$AV$42</definedName>
    <definedName name="_xlnm.Print_Area" localSheetId="28">'別紙（L側）-27'!$B$1:$AV$42</definedName>
    <definedName name="_xlnm.Print_Area" localSheetId="29">'別紙（L側）-28'!$B$1:$AV$42</definedName>
    <definedName name="_xlnm.Print_Area" localSheetId="30">'別紙（L側）-29'!$B$1:$AV$42</definedName>
    <definedName name="_xlnm.Print_Area" localSheetId="4">'別紙（L側）-3'!$B$1:$AV$42</definedName>
    <definedName name="_xlnm.Print_Area" localSheetId="31">'別紙（L側）-30'!$B$1:$AV$42</definedName>
    <definedName name="_xlnm.Print_Area" localSheetId="32">'別紙（L側）-31'!$B$1:$AV$42</definedName>
    <definedName name="_xlnm.Print_Area" localSheetId="33">'別紙（L側）-32'!$B$1:$AV$42</definedName>
    <definedName name="_xlnm.Print_Area" localSheetId="34">'別紙（L側）-33'!$B$1:$AV$42</definedName>
    <definedName name="_xlnm.Print_Area" localSheetId="35">'別紙（L側）-34'!$B$1:$AV$42</definedName>
    <definedName name="_xlnm.Print_Area" localSheetId="36">'別紙（L側）-35'!$B$1:$AV$42</definedName>
    <definedName name="_xlnm.Print_Area" localSheetId="37">'別紙（L側）-36'!$B$1:$AV$42</definedName>
    <definedName name="_xlnm.Print_Area" localSheetId="38">'別紙（L側）-37'!$B$1:$AV$42</definedName>
    <definedName name="_xlnm.Print_Area" localSheetId="39">'別紙（L側）-38'!$B$1:$AV$42</definedName>
    <definedName name="_xlnm.Print_Area" localSheetId="40">'別紙（L側）-39'!$B$1:$AV$42</definedName>
    <definedName name="_xlnm.Print_Area" localSheetId="5">'別紙（L側）-4'!$B$1:$AV$42</definedName>
    <definedName name="_xlnm.Print_Area" localSheetId="41">'別紙（L側）-40'!$B$1:$AV$42</definedName>
    <definedName name="_xlnm.Print_Area" localSheetId="42">'別紙（L側）-41'!$B$1:$AV$42</definedName>
    <definedName name="_xlnm.Print_Area" localSheetId="43">'別紙（L側）-42'!$B$1:$AV$42</definedName>
    <definedName name="_xlnm.Print_Area" localSheetId="44">'別紙（L側）-43'!$B$1:$AV$42</definedName>
    <definedName name="_xlnm.Print_Area" localSheetId="45">'別紙（L側）-44'!$B$1:$AV$42</definedName>
    <definedName name="_xlnm.Print_Area" localSheetId="46">'別紙（L側）-45'!$B$1:$AV$42</definedName>
    <definedName name="_xlnm.Print_Area" localSheetId="47">'別紙（L側）-46'!$B$1:$AV$42</definedName>
    <definedName name="_xlnm.Print_Area" localSheetId="48">'別紙（L側）-47'!$B$1:$AV$42</definedName>
    <definedName name="_xlnm.Print_Area" localSheetId="49">'別紙（L側）-48'!$B$1:$AV$42</definedName>
    <definedName name="_xlnm.Print_Area" localSheetId="50">'別紙（L側）-49'!$B$1:$AV$42</definedName>
    <definedName name="_xlnm.Print_Area" localSheetId="6">'別紙（L側）-5'!$B$1:$AV$42</definedName>
    <definedName name="_xlnm.Print_Area" localSheetId="51">'別紙（L側）-50'!$B$1:$AV$42</definedName>
    <definedName name="_xlnm.Print_Area" localSheetId="52">'別紙（L側）-51'!$B$1:$AV$42</definedName>
    <definedName name="_xlnm.Print_Area" localSheetId="53">'別紙（L側）-52'!$B$1:$AV$42</definedName>
    <definedName name="_xlnm.Print_Area" localSheetId="54">'別紙（L側）-53'!$B$1:$AV$42</definedName>
    <definedName name="_xlnm.Print_Area" localSheetId="55">'別紙（L側）-54'!$B$1:$AV$42</definedName>
    <definedName name="_xlnm.Print_Area" localSheetId="56">'別紙（L側）-55'!$B$1:$AV$42</definedName>
    <definedName name="_xlnm.Print_Area" localSheetId="57">'別紙（L側）-56'!$B$1:$AV$42</definedName>
    <definedName name="_xlnm.Print_Area" localSheetId="58">'別紙（L側）-57'!$B$1:$AV$42</definedName>
    <definedName name="_xlnm.Print_Area" localSheetId="59">'別紙（L側）-58'!$B$1:$AV$42</definedName>
    <definedName name="_xlnm.Print_Area" localSheetId="60">'別紙（L側）-59'!$B$1:$AV$42</definedName>
    <definedName name="_xlnm.Print_Area" localSheetId="7">'別紙（L側）-6'!$B$1:$AV$42</definedName>
    <definedName name="_xlnm.Print_Area" localSheetId="61">'別紙（L側）-60'!$B$1:$AV$42</definedName>
    <definedName name="_xlnm.Print_Area" localSheetId="62">'別紙（L側）-61'!$B$1:$AV$42</definedName>
    <definedName name="_xlnm.Print_Area" localSheetId="63">'別紙（L側）-62'!$B$1:$AV$42</definedName>
    <definedName name="_xlnm.Print_Area" localSheetId="64">'別紙（L側）-63'!$B$1:$AV$42</definedName>
    <definedName name="_xlnm.Print_Area" localSheetId="65">'別紙（L側）-64'!$B$1:$AV$42</definedName>
    <definedName name="_xlnm.Print_Area" localSheetId="66">'別紙（L側）-65'!$B$1:$AV$42</definedName>
    <definedName name="_xlnm.Print_Area" localSheetId="67">'別紙（L側）-66'!$B$1:$AV$42</definedName>
    <definedName name="_xlnm.Print_Area" localSheetId="68">'別紙（L側）-67'!$B$1:$AV$42</definedName>
    <definedName name="_xlnm.Print_Area" localSheetId="69">'別紙（L側）-68'!$B$1:$AV$42</definedName>
    <definedName name="_xlnm.Print_Area" localSheetId="70">'別紙（L側）-69'!$B$1:$AV$42</definedName>
    <definedName name="_xlnm.Print_Area" localSheetId="8">'別紙（L側）-7'!$B$1:$AV$42</definedName>
    <definedName name="_xlnm.Print_Area" localSheetId="71">'別紙（L側）-70'!$B$1:$AV$42</definedName>
    <definedName name="_xlnm.Print_Area" localSheetId="72">'別紙（L側）-71'!$B$1:$AV$42</definedName>
    <definedName name="_xlnm.Print_Area" localSheetId="73">'別紙（L側）-72'!$B$1:$AV$42</definedName>
    <definedName name="_xlnm.Print_Area" localSheetId="74">'別紙（L側）-73'!$B$1:$AV$42</definedName>
    <definedName name="_xlnm.Print_Area" localSheetId="75">'別紙（L側）-74'!$B$1:$AV$42</definedName>
    <definedName name="_xlnm.Print_Area" localSheetId="76">'別紙（L側）-75'!$B$1:$AV$42</definedName>
    <definedName name="_xlnm.Print_Area" localSheetId="77">'別紙（L側）-76'!$B$1:$AV$42</definedName>
    <definedName name="_xlnm.Print_Area" localSheetId="78">'別紙（L側）-77'!$B$1:$AV$42</definedName>
    <definedName name="_xlnm.Print_Area" localSheetId="79">'別紙（L側）-78'!$B$1:$AV$42</definedName>
    <definedName name="_xlnm.Print_Area" localSheetId="80">'別紙（L側）-79'!$B$1:$AV$42</definedName>
    <definedName name="_xlnm.Print_Area" localSheetId="9">'別紙（L側）-8'!$B$1:$AV$42</definedName>
    <definedName name="_xlnm.Print_Area" localSheetId="81">'別紙（L側）-80'!$B$1:$AV$42</definedName>
    <definedName name="_xlnm.Print_Area" localSheetId="82">'別紙（L側）-81'!$B$1:$AV$42</definedName>
    <definedName name="_xlnm.Print_Area" localSheetId="83">'別紙（L側）-82'!$B$1:$AV$42</definedName>
    <definedName name="_xlnm.Print_Area" localSheetId="84">'別紙（L側）-83'!$B$1:$AV$42</definedName>
    <definedName name="_xlnm.Print_Area" localSheetId="85">'別紙（L側）-84'!$B$1:$AV$42</definedName>
    <definedName name="_xlnm.Print_Area" localSheetId="86">'別紙（L側）-85'!$B$1:$AV$42</definedName>
    <definedName name="_xlnm.Print_Area" localSheetId="87">'別紙（L側）-86'!$B$1:$AV$42</definedName>
    <definedName name="_xlnm.Print_Area" localSheetId="88">'別紙（L側）-87'!$B$1:$AV$42</definedName>
    <definedName name="_xlnm.Print_Area" localSheetId="89">'別紙（L側）-88'!$B$1:$AV$42</definedName>
    <definedName name="_xlnm.Print_Area" localSheetId="90">'別紙（L側）-89'!$B$1:$AV$42</definedName>
    <definedName name="_xlnm.Print_Area" localSheetId="10">'別紙（L側）-9'!$B$1:$AV$42</definedName>
    <definedName name="_xlnm.Print_Area" localSheetId="91">'別紙（L側）-90'!$B$1:$AV$42</definedName>
    <definedName name="_xlnm.Print_Area" localSheetId="92">'別紙（L側）-91'!$B$1:$AV$42</definedName>
    <definedName name="_xlnm.Print_Area" localSheetId="93">'別紙（L側）-92'!$B$1:$AV$42</definedName>
    <definedName name="_xlnm.Print_Area" localSheetId="94">'別紙（L側）-93'!$B$1:$AV$42</definedName>
    <definedName name="_xlnm.Print_Area" localSheetId="95">'別紙（L側）-94'!$B$1:$AV$42</definedName>
    <definedName name="_xlnm.Print_Area" localSheetId="96">'別紙（L側）-95'!$B$1:$AV$42</definedName>
    <definedName name="_xlnm.Print_Area" localSheetId="97">'別紙（L側）-96'!$B$1:$AV$42</definedName>
    <definedName name="_xlnm.Print_Area" localSheetId="98">'別紙（L側）-97'!$B$1:$AV$42</definedName>
    <definedName name="_xlnm.Print_Area" localSheetId="99">'別紙（L側）-98'!$B$1:$AV$42</definedName>
    <definedName name="_xlnm.Print_Area" localSheetId="100">'別紙（L側）-99'!$B$1:$AV$42</definedName>
    <definedName name="_xlnm.Print_Area" localSheetId="1">'別紙(連記式)(計画・実需Ｌ側)'!$A$1:$BC$106</definedName>
    <definedName name="_xlnm.Print_Area" localSheetId="0">'本契約申込書（供給側・受電側共通）'!$A$1:$I$37</definedName>
    <definedName name="usernameTF">"usernameTF"</definedName>
    <definedName name="業種名称" localSheetId="0">'[1]（選択肢・業種名称）'!$B$4:$B$91</definedName>
    <definedName name="業種名称">#REF!</definedName>
    <definedName name="四電op_DB設計_属性情報_List" localSheetId="0">#REF!</definedName>
    <definedName name="四電op_DB設計_属性情報_List">#REF!</definedName>
    <definedName name="集約需要家ID" localSheetId="0">#REF!</definedName>
    <definedName name="集約需要家ID">#REF!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2" i="222" l="1"/>
  <c r="O38" i="222"/>
  <c r="AL37" i="222"/>
  <c r="U37" i="222"/>
  <c r="U36" i="222"/>
  <c r="AL35" i="222"/>
  <c r="U35" i="222"/>
  <c r="U34" i="222"/>
  <c r="O33" i="222"/>
  <c r="O32" i="222"/>
  <c r="AJ31" i="222"/>
  <c r="S31" i="222"/>
  <c r="AJ30" i="222"/>
  <c r="S30" i="222"/>
  <c r="AJ29" i="222"/>
  <c r="S29" i="222"/>
  <c r="AJ28" i="222"/>
  <c r="S28" i="222"/>
  <c r="AJ27" i="222"/>
  <c r="S27" i="222"/>
  <c r="AJ26" i="222"/>
  <c r="S26" i="222"/>
  <c r="AJ25" i="222"/>
  <c r="S25" i="222"/>
  <c r="AJ24" i="222"/>
  <c r="S24" i="222"/>
  <c r="AJ23" i="222"/>
  <c r="S23" i="222"/>
  <c r="AJ22" i="222"/>
  <c r="S22" i="222"/>
  <c r="AJ21" i="222"/>
  <c r="S21" i="222"/>
  <c r="AJ20" i="222"/>
  <c r="S20" i="222"/>
  <c r="AJ19" i="222"/>
  <c r="S19" i="222"/>
  <c r="AK18" i="222"/>
  <c r="T18" i="222"/>
  <c r="AJ17" i="222"/>
  <c r="S17" i="222"/>
  <c r="AJ16" i="222"/>
  <c r="S16" i="222"/>
  <c r="O14" i="222"/>
  <c r="AM13" i="222"/>
  <c r="O12" i="222"/>
  <c r="O10" i="222"/>
  <c r="AI9" i="222"/>
  <c r="O8" i="222"/>
  <c r="O7" i="222"/>
  <c r="Q6" i="222"/>
  <c r="AR5" i="222"/>
  <c r="AM5" i="222"/>
  <c r="O5" i="222"/>
  <c r="O4" i="222"/>
  <c r="O3" i="222"/>
  <c r="O42" i="221"/>
  <c r="O38" i="221"/>
  <c r="AL37" i="221"/>
  <c r="U37" i="221"/>
  <c r="U36" i="221"/>
  <c r="AL35" i="221"/>
  <c r="U35" i="221"/>
  <c r="U34" i="221"/>
  <c r="O33" i="221"/>
  <c r="O32" i="221"/>
  <c r="AJ31" i="221"/>
  <c r="S31" i="221"/>
  <c r="AJ30" i="221"/>
  <c r="S30" i="221"/>
  <c r="AJ29" i="221"/>
  <c r="S29" i="221"/>
  <c r="AJ28" i="221"/>
  <c r="S28" i="221"/>
  <c r="AJ27" i="221"/>
  <c r="S27" i="221"/>
  <c r="AJ26" i="221"/>
  <c r="S26" i="221"/>
  <c r="AJ25" i="221"/>
  <c r="S25" i="221"/>
  <c r="AJ24" i="221"/>
  <c r="S24" i="221"/>
  <c r="AJ23" i="221"/>
  <c r="S23" i="221"/>
  <c r="AJ22" i="221"/>
  <c r="S22" i="221"/>
  <c r="AJ21" i="221"/>
  <c r="S21" i="221"/>
  <c r="AJ20" i="221"/>
  <c r="S20" i="221"/>
  <c r="AJ19" i="221"/>
  <c r="S19" i="221"/>
  <c r="AK18" i="221"/>
  <c r="T18" i="221"/>
  <c r="AJ17" i="221"/>
  <c r="S17" i="221"/>
  <c r="AJ16" i="221"/>
  <c r="S16" i="221"/>
  <c r="O14" i="221"/>
  <c r="AM13" i="221"/>
  <c r="O12" i="221"/>
  <c r="O10" i="221"/>
  <c r="AI9" i="221"/>
  <c r="O8" i="221"/>
  <c r="O7" i="221"/>
  <c r="Q6" i="221"/>
  <c r="AR5" i="221"/>
  <c r="AM5" i="221"/>
  <c r="O5" i="221"/>
  <c r="O4" i="221"/>
  <c r="O3" i="221"/>
  <c r="O42" i="220"/>
  <c r="O38" i="220"/>
  <c r="AL37" i="220"/>
  <c r="U37" i="220"/>
  <c r="U36" i="220"/>
  <c r="AL35" i="220"/>
  <c r="U35" i="220"/>
  <c r="U34" i="220"/>
  <c r="O33" i="220"/>
  <c r="O32" i="220"/>
  <c r="AJ31" i="220"/>
  <c r="S31" i="220"/>
  <c r="AJ30" i="220"/>
  <c r="S30" i="220"/>
  <c r="AJ29" i="220"/>
  <c r="S29" i="220"/>
  <c r="AJ28" i="220"/>
  <c r="S28" i="220"/>
  <c r="AJ27" i="220"/>
  <c r="S27" i="220"/>
  <c r="AJ26" i="220"/>
  <c r="S26" i="220"/>
  <c r="AJ25" i="220"/>
  <c r="S25" i="220"/>
  <c r="AJ24" i="220"/>
  <c r="S24" i="220"/>
  <c r="AJ23" i="220"/>
  <c r="S23" i="220"/>
  <c r="AJ22" i="220"/>
  <c r="S22" i="220"/>
  <c r="AJ21" i="220"/>
  <c r="S21" i="220"/>
  <c r="AJ20" i="220"/>
  <c r="S20" i="220"/>
  <c r="AJ19" i="220"/>
  <c r="S19" i="220"/>
  <c r="AK18" i="220"/>
  <c r="T18" i="220"/>
  <c r="AJ17" i="220"/>
  <c r="S17" i="220"/>
  <c r="AJ16" i="220"/>
  <c r="S16" i="220"/>
  <c r="O14" i="220"/>
  <c r="AM13" i="220"/>
  <c r="O12" i="220"/>
  <c r="O10" i="220"/>
  <c r="AI9" i="220"/>
  <c r="O8" i="220"/>
  <c r="O7" i="220"/>
  <c r="Q6" i="220"/>
  <c r="AR5" i="220"/>
  <c r="AM5" i="220"/>
  <c r="O5" i="220"/>
  <c r="O4" i="220"/>
  <c r="O3" i="220"/>
  <c r="O42" i="219"/>
  <c r="O38" i="219"/>
  <c r="AL37" i="219"/>
  <c r="U37" i="219"/>
  <c r="U36" i="219"/>
  <c r="AL35" i="219"/>
  <c r="U35" i="219"/>
  <c r="U34" i="219"/>
  <c r="O33" i="219"/>
  <c r="O32" i="219"/>
  <c r="AJ31" i="219"/>
  <c r="S31" i="219"/>
  <c r="AJ30" i="219"/>
  <c r="S30" i="219"/>
  <c r="AJ29" i="219"/>
  <c r="S29" i="219"/>
  <c r="AJ28" i="219"/>
  <c r="S28" i="219"/>
  <c r="AJ27" i="219"/>
  <c r="S27" i="219"/>
  <c r="AJ26" i="219"/>
  <c r="S26" i="219"/>
  <c r="AJ25" i="219"/>
  <c r="S25" i="219"/>
  <c r="AJ24" i="219"/>
  <c r="S24" i="219"/>
  <c r="AJ23" i="219"/>
  <c r="S23" i="219"/>
  <c r="AJ22" i="219"/>
  <c r="S22" i="219"/>
  <c r="AJ21" i="219"/>
  <c r="S21" i="219"/>
  <c r="AJ20" i="219"/>
  <c r="S20" i="219"/>
  <c r="AJ19" i="219"/>
  <c r="S19" i="219"/>
  <c r="AK18" i="219"/>
  <c r="T18" i="219"/>
  <c r="AJ17" i="219"/>
  <c r="S17" i="219"/>
  <c r="AJ16" i="219"/>
  <c r="S16" i="219"/>
  <c r="O14" i="219"/>
  <c r="AM13" i="219"/>
  <c r="O12" i="219"/>
  <c r="O10" i="219"/>
  <c r="AI9" i="219"/>
  <c r="O8" i="219"/>
  <c r="O7" i="219"/>
  <c r="Q6" i="219"/>
  <c r="AR5" i="219"/>
  <c r="AM5" i="219"/>
  <c r="O5" i="219"/>
  <c r="O4" i="219"/>
  <c r="O3" i="219"/>
  <c r="O42" i="218"/>
  <c r="O38" i="218"/>
  <c r="AL37" i="218"/>
  <c r="U37" i="218"/>
  <c r="U36" i="218"/>
  <c r="AL35" i="218"/>
  <c r="U35" i="218"/>
  <c r="U34" i="218"/>
  <c r="O33" i="218"/>
  <c r="O32" i="218"/>
  <c r="AJ31" i="218"/>
  <c r="S31" i="218"/>
  <c r="AJ30" i="218"/>
  <c r="S30" i="218"/>
  <c r="AJ29" i="218"/>
  <c r="S29" i="218"/>
  <c r="AJ28" i="218"/>
  <c r="S28" i="218"/>
  <c r="AJ27" i="218"/>
  <c r="S27" i="218"/>
  <c r="AJ26" i="218"/>
  <c r="S26" i="218"/>
  <c r="AJ25" i="218"/>
  <c r="S25" i="218"/>
  <c r="AJ24" i="218"/>
  <c r="S24" i="218"/>
  <c r="AJ23" i="218"/>
  <c r="S23" i="218"/>
  <c r="AJ22" i="218"/>
  <c r="S22" i="218"/>
  <c r="AJ21" i="218"/>
  <c r="S21" i="218"/>
  <c r="AJ20" i="218"/>
  <c r="S20" i="218"/>
  <c r="AJ19" i="218"/>
  <c r="S19" i="218"/>
  <c r="AK18" i="218"/>
  <c r="T18" i="218"/>
  <c r="AJ17" i="218"/>
  <c r="S17" i="218"/>
  <c r="AJ16" i="218"/>
  <c r="S16" i="218"/>
  <c r="O14" i="218"/>
  <c r="AM13" i="218"/>
  <c r="O12" i="218"/>
  <c r="O10" i="218"/>
  <c r="AI9" i="218"/>
  <c r="O8" i="218"/>
  <c r="O7" i="218"/>
  <c r="Q6" i="218"/>
  <c r="AR5" i="218"/>
  <c r="AM5" i="218"/>
  <c r="O5" i="218"/>
  <c r="O4" i="218"/>
  <c r="O3" i="218"/>
  <c r="O42" i="217"/>
  <c r="O38" i="217"/>
  <c r="AL37" i="217"/>
  <c r="U37" i="217"/>
  <c r="U36" i="217"/>
  <c r="AL35" i="217"/>
  <c r="U35" i="217"/>
  <c r="U34" i="217"/>
  <c r="O33" i="217"/>
  <c r="O32" i="217"/>
  <c r="AJ31" i="217"/>
  <c r="S31" i="217"/>
  <c r="AJ30" i="217"/>
  <c r="S30" i="217"/>
  <c r="AJ29" i="217"/>
  <c r="S29" i="217"/>
  <c r="AJ28" i="217"/>
  <c r="S28" i="217"/>
  <c r="AJ27" i="217"/>
  <c r="S27" i="217"/>
  <c r="AJ26" i="217"/>
  <c r="S26" i="217"/>
  <c r="AJ25" i="217"/>
  <c r="S25" i="217"/>
  <c r="AJ24" i="217"/>
  <c r="S24" i="217"/>
  <c r="AJ23" i="217"/>
  <c r="S23" i="217"/>
  <c r="AJ22" i="217"/>
  <c r="S22" i="217"/>
  <c r="AJ21" i="217"/>
  <c r="S21" i="217"/>
  <c r="AJ20" i="217"/>
  <c r="S20" i="217"/>
  <c r="AJ19" i="217"/>
  <c r="S19" i="217"/>
  <c r="AK18" i="217"/>
  <c r="T18" i="217"/>
  <c r="AJ17" i="217"/>
  <c r="S17" i="217"/>
  <c r="AJ16" i="217"/>
  <c r="S16" i="217"/>
  <c r="O14" i="217"/>
  <c r="AM13" i="217"/>
  <c r="O12" i="217"/>
  <c r="O10" i="217"/>
  <c r="AI9" i="217"/>
  <c r="O8" i="217"/>
  <c r="O7" i="217"/>
  <c r="Q6" i="217"/>
  <c r="AR5" i="217"/>
  <c r="AM5" i="217"/>
  <c r="O5" i="217"/>
  <c r="O4" i="217"/>
  <c r="O3" i="217"/>
  <c r="O42" i="216"/>
  <c r="O38" i="216"/>
  <c r="AL37" i="216"/>
  <c r="U37" i="216"/>
  <c r="U36" i="216"/>
  <c r="AL35" i="216"/>
  <c r="U35" i="216"/>
  <c r="U34" i="216"/>
  <c r="O33" i="216"/>
  <c r="O32" i="216"/>
  <c r="AJ31" i="216"/>
  <c r="S31" i="216"/>
  <c r="AJ30" i="216"/>
  <c r="S30" i="216"/>
  <c r="AJ29" i="216"/>
  <c r="S29" i="216"/>
  <c r="AJ28" i="216"/>
  <c r="S28" i="216"/>
  <c r="AJ27" i="216"/>
  <c r="S27" i="216"/>
  <c r="AJ26" i="216"/>
  <c r="S26" i="216"/>
  <c r="AJ25" i="216"/>
  <c r="S25" i="216"/>
  <c r="AJ24" i="216"/>
  <c r="S24" i="216"/>
  <c r="AJ23" i="216"/>
  <c r="S23" i="216"/>
  <c r="AJ22" i="216"/>
  <c r="S22" i="216"/>
  <c r="AJ21" i="216"/>
  <c r="S21" i="216"/>
  <c r="AJ20" i="216"/>
  <c r="S20" i="216"/>
  <c r="AJ19" i="216"/>
  <c r="S19" i="216"/>
  <c r="AK18" i="216"/>
  <c r="T18" i="216"/>
  <c r="AJ17" i="216"/>
  <c r="S17" i="216"/>
  <c r="AJ16" i="216"/>
  <c r="S16" i="216"/>
  <c r="O14" i="216"/>
  <c r="AM13" i="216"/>
  <c r="O12" i="216"/>
  <c r="O10" i="216"/>
  <c r="AI9" i="216"/>
  <c r="O8" i="216"/>
  <c r="O7" i="216"/>
  <c r="Q6" i="216"/>
  <c r="AR5" i="216"/>
  <c r="AM5" i="216"/>
  <c r="O5" i="216"/>
  <c r="O4" i="216"/>
  <c r="O3" i="216"/>
  <c r="O42" i="215"/>
  <c r="O38" i="215"/>
  <c r="AL37" i="215"/>
  <c r="U37" i="215"/>
  <c r="U36" i="215"/>
  <c r="AL35" i="215"/>
  <c r="U35" i="215"/>
  <c r="U34" i="215"/>
  <c r="O33" i="215"/>
  <c r="O32" i="215"/>
  <c r="AJ31" i="215"/>
  <c r="S31" i="215"/>
  <c r="AJ30" i="215"/>
  <c r="S30" i="215"/>
  <c r="AJ29" i="215"/>
  <c r="S29" i="215"/>
  <c r="AJ28" i="215"/>
  <c r="S28" i="215"/>
  <c r="AJ27" i="215"/>
  <c r="S27" i="215"/>
  <c r="AJ26" i="215"/>
  <c r="S26" i="215"/>
  <c r="AJ25" i="215"/>
  <c r="S25" i="215"/>
  <c r="AJ24" i="215"/>
  <c r="S24" i="215"/>
  <c r="AJ23" i="215"/>
  <c r="S23" i="215"/>
  <c r="AJ22" i="215"/>
  <c r="S22" i="215"/>
  <c r="AJ21" i="215"/>
  <c r="S21" i="215"/>
  <c r="AJ20" i="215"/>
  <c r="S20" i="215"/>
  <c r="AJ19" i="215"/>
  <c r="S19" i="215"/>
  <c r="AK18" i="215"/>
  <c r="T18" i="215"/>
  <c r="AJ17" i="215"/>
  <c r="S17" i="215"/>
  <c r="AJ16" i="215"/>
  <c r="S16" i="215"/>
  <c r="O14" i="215"/>
  <c r="AM13" i="215"/>
  <c r="O12" i="215"/>
  <c r="O10" i="215"/>
  <c r="AI9" i="215"/>
  <c r="O8" i="215"/>
  <c r="O7" i="215"/>
  <c r="Q6" i="215"/>
  <c r="AR5" i="215"/>
  <c r="AM5" i="215"/>
  <c r="O5" i="215"/>
  <c r="O4" i="215"/>
  <c r="O3" i="215"/>
  <c r="O42" i="214"/>
  <c r="O38" i="214"/>
  <c r="AL37" i="214"/>
  <c r="U37" i="214"/>
  <c r="U36" i="214"/>
  <c r="AL35" i="214"/>
  <c r="U35" i="214"/>
  <c r="U34" i="214"/>
  <c r="O33" i="214"/>
  <c r="O32" i="214"/>
  <c r="AJ31" i="214"/>
  <c r="S31" i="214"/>
  <c r="AJ30" i="214"/>
  <c r="S30" i="214"/>
  <c r="AJ29" i="214"/>
  <c r="S29" i="214"/>
  <c r="AJ28" i="214"/>
  <c r="S28" i="214"/>
  <c r="AJ27" i="214"/>
  <c r="S27" i="214"/>
  <c r="AJ26" i="214"/>
  <c r="S26" i="214"/>
  <c r="AJ25" i="214"/>
  <c r="S25" i="214"/>
  <c r="AJ24" i="214"/>
  <c r="S24" i="214"/>
  <c r="AJ23" i="214"/>
  <c r="S23" i="214"/>
  <c r="AJ22" i="214"/>
  <c r="S22" i="214"/>
  <c r="AJ21" i="214"/>
  <c r="S21" i="214"/>
  <c r="AJ20" i="214"/>
  <c r="S20" i="214"/>
  <c r="AJ19" i="214"/>
  <c r="S19" i="214"/>
  <c r="AK18" i="214"/>
  <c r="T18" i="214"/>
  <c r="AJ17" i="214"/>
  <c r="S17" i="214"/>
  <c r="AJ16" i="214"/>
  <c r="S16" i="214"/>
  <c r="O14" i="214"/>
  <c r="AM13" i="214"/>
  <c r="O12" i="214"/>
  <c r="O10" i="214"/>
  <c r="AI9" i="214"/>
  <c r="O8" i="214"/>
  <c r="O7" i="214"/>
  <c r="Q6" i="214"/>
  <c r="AR5" i="214"/>
  <c r="AM5" i="214"/>
  <c r="O5" i="214"/>
  <c r="O4" i="214"/>
  <c r="O3" i="214"/>
  <c r="O42" i="213"/>
  <c r="O38" i="213"/>
  <c r="AL37" i="213"/>
  <c r="U37" i="213"/>
  <c r="U36" i="213"/>
  <c r="AL35" i="213"/>
  <c r="U35" i="213"/>
  <c r="U34" i="213"/>
  <c r="O33" i="213"/>
  <c r="O32" i="213"/>
  <c r="AJ31" i="213"/>
  <c r="S31" i="213"/>
  <c r="AJ30" i="213"/>
  <c r="S30" i="213"/>
  <c r="AJ29" i="213"/>
  <c r="S29" i="213"/>
  <c r="AJ28" i="213"/>
  <c r="S28" i="213"/>
  <c r="AJ27" i="213"/>
  <c r="S27" i="213"/>
  <c r="AJ26" i="213"/>
  <c r="S26" i="213"/>
  <c r="AJ25" i="213"/>
  <c r="S25" i="213"/>
  <c r="AJ24" i="213"/>
  <c r="S24" i="213"/>
  <c r="AJ23" i="213"/>
  <c r="S23" i="213"/>
  <c r="AJ22" i="213"/>
  <c r="S22" i="213"/>
  <c r="AJ21" i="213"/>
  <c r="S21" i="213"/>
  <c r="AJ20" i="213"/>
  <c r="S20" i="213"/>
  <c r="AJ19" i="213"/>
  <c r="S19" i="213"/>
  <c r="AK18" i="213"/>
  <c r="T18" i="213"/>
  <c r="AJ17" i="213"/>
  <c r="S17" i="213"/>
  <c r="AJ16" i="213"/>
  <c r="S16" i="213"/>
  <c r="O14" i="213"/>
  <c r="AM13" i="213"/>
  <c r="O12" i="213"/>
  <c r="O10" i="213"/>
  <c r="AI9" i="213"/>
  <c r="O8" i="213"/>
  <c r="O7" i="213"/>
  <c r="Q6" i="213"/>
  <c r="AR5" i="213"/>
  <c r="AM5" i="213"/>
  <c r="O5" i="213"/>
  <c r="O4" i="213"/>
  <c r="O3" i="213"/>
  <c r="O42" i="212"/>
  <c r="O38" i="212"/>
  <c r="AL37" i="212"/>
  <c r="U37" i="212"/>
  <c r="U36" i="212"/>
  <c r="AL35" i="212"/>
  <c r="U35" i="212"/>
  <c r="U34" i="212"/>
  <c r="O33" i="212"/>
  <c r="O32" i="212"/>
  <c r="AJ31" i="212"/>
  <c r="S31" i="212"/>
  <c r="AJ30" i="212"/>
  <c r="S30" i="212"/>
  <c r="AJ29" i="212"/>
  <c r="S29" i="212"/>
  <c r="AJ28" i="212"/>
  <c r="S28" i="212"/>
  <c r="AJ27" i="212"/>
  <c r="S27" i="212"/>
  <c r="AJ26" i="212"/>
  <c r="S26" i="212"/>
  <c r="AJ25" i="212"/>
  <c r="S25" i="212"/>
  <c r="AJ24" i="212"/>
  <c r="S24" i="212"/>
  <c r="AJ23" i="212"/>
  <c r="S23" i="212"/>
  <c r="AJ22" i="212"/>
  <c r="S22" i="212"/>
  <c r="AJ21" i="212"/>
  <c r="S21" i="212"/>
  <c r="AJ20" i="212"/>
  <c r="S20" i="212"/>
  <c r="AJ19" i="212"/>
  <c r="S19" i="212"/>
  <c r="AK18" i="212"/>
  <c r="T18" i="212"/>
  <c r="AJ17" i="212"/>
  <c r="S17" i="212"/>
  <c r="AJ16" i="212"/>
  <c r="S16" i="212"/>
  <c r="O14" i="212"/>
  <c r="AM13" i="212"/>
  <c r="O12" i="212"/>
  <c r="O10" i="212"/>
  <c r="AI9" i="212"/>
  <c r="O8" i="212"/>
  <c r="O7" i="212"/>
  <c r="Q6" i="212"/>
  <c r="AR5" i="212"/>
  <c r="AM5" i="212"/>
  <c r="O5" i="212"/>
  <c r="O4" i="212"/>
  <c r="O3" i="212"/>
  <c r="O42" i="211"/>
  <c r="O38" i="211"/>
  <c r="AL37" i="211"/>
  <c r="U37" i="211"/>
  <c r="U36" i="211"/>
  <c r="AL35" i="211"/>
  <c r="U35" i="211"/>
  <c r="U34" i="211"/>
  <c r="O33" i="211"/>
  <c r="O32" i="211"/>
  <c r="AJ31" i="211"/>
  <c r="S31" i="211"/>
  <c r="AJ30" i="211"/>
  <c r="S30" i="211"/>
  <c r="AJ29" i="211"/>
  <c r="S29" i="211"/>
  <c r="AJ28" i="211"/>
  <c r="S28" i="211"/>
  <c r="AJ27" i="211"/>
  <c r="S27" i="211"/>
  <c r="AJ26" i="211"/>
  <c r="S26" i="211"/>
  <c r="AJ25" i="211"/>
  <c r="S25" i="211"/>
  <c r="AJ24" i="211"/>
  <c r="S24" i="211"/>
  <c r="AJ23" i="211"/>
  <c r="S23" i="211"/>
  <c r="AJ22" i="211"/>
  <c r="S22" i="211"/>
  <c r="AJ21" i="211"/>
  <c r="S21" i="211"/>
  <c r="AJ20" i="211"/>
  <c r="S20" i="211"/>
  <c r="AJ19" i="211"/>
  <c r="S19" i="211"/>
  <c r="AK18" i="211"/>
  <c r="T18" i="211"/>
  <c r="AJ17" i="211"/>
  <c r="S17" i="211"/>
  <c r="AJ16" i="211"/>
  <c r="S16" i="211"/>
  <c r="O14" i="211"/>
  <c r="AM13" i="211"/>
  <c r="O12" i="211"/>
  <c r="O10" i="211"/>
  <c r="AI9" i="211"/>
  <c r="O8" i="211"/>
  <c r="O7" i="211"/>
  <c r="Q6" i="211"/>
  <c r="AR5" i="211"/>
  <c r="AM5" i="211"/>
  <c r="O5" i="211"/>
  <c r="O4" i="211"/>
  <c r="O3" i="211"/>
  <c r="O42" i="210"/>
  <c r="O38" i="210"/>
  <c r="AL37" i="210"/>
  <c r="U37" i="210"/>
  <c r="U36" i="210"/>
  <c r="AL35" i="210"/>
  <c r="U35" i="210"/>
  <c r="U34" i="210"/>
  <c r="O33" i="210"/>
  <c r="O32" i="210"/>
  <c r="AJ31" i="210"/>
  <c r="S31" i="210"/>
  <c r="AJ30" i="210"/>
  <c r="S30" i="210"/>
  <c r="AJ29" i="210"/>
  <c r="S29" i="210"/>
  <c r="AJ28" i="210"/>
  <c r="S28" i="210"/>
  <c r="AJ27" i="210"/>
  <c r="S27" i="210"/>
  <c r="AJ26" i="210"/>
  <c r="S26" i="210"/>
  <c r="AJ25" i="210"/>
  <c r="S25" i="210"/>
  <c r="AJ24" i="210"/>
  <c r="S24" i="210"/>
  <c r="AJ23" i="210"/>
  <c r="S23" i="210"/>
  <c r="AJ22" i="210"/>
  <c r="S22" i="210"/>
  <c r="AJ21" i="210"/>
  <c r="S21" i="210"/>
  <c r="AJ20" i="210"/>
  <c r="S20" i="210"/>
  <c r="AJ19" i="210"/>
  <c r="S19" i="210"/>
  <c r="AK18" i="210"/>
  <c r="T18" i="210"/>
  <c r="AJ17" i="210"/>
  <c r="S17" i="210"/>
  <c r="AJ16" i="210"/>
  <c r="S16" i="210"/>
  <c r="O14" i="210"/>
  <c r="AM13" i="210"/>
  <c r="O12" i="210"/>
  <c r="O10" i="210"/>
  <c r="AI9" i="210"/>
  <c r="O8" i="210"/>
  <c r="O7" i="210"/>
  <c r="Q6" i="210"/>
  <c r="AR5" i="210"/>
  <c r="AM5" i="210"/>
  <c r="O5" i="210"/>
  <c r="O4" i="210"/>
  <c r="O3" i="210"/>
  <c r="O42" i="209"/>
  <c r="O38" i="209"/>
  <c r="AL37" i="209"/>
  <c r="U37" i="209"/>
  <c r="U36" i="209"/>
  <c r="AL35" i="209"/>
  <c r="U35" i="209"/>
  <c r="U34" i="209"/>
  <c r="O33" i="209"/>
  <c r="O32" i="209"/>
  <c r="AJ31" i="209"/>
  <c r="S31" i="209"/>
  <c r="AJ30" i="209"/>
  <c r="S30" i="209"/>
  <c r="AJ29" i="209"/>
  <c r="S29" i="209"/>
  <c r="AJ28" i="209"/>
  <c r="S28" i="209"/>
  <c r="AJ27" i="209"/>
  <c r="S27" i="209"/>
  <c r="AJ26" i="209"/>
  <c r="S26" i="209"/>
  <c r="AJ25" i="209"/>
  <c r="S25" i="209"/>
  <c r="AJ24" i="209"/>
  <c r="S24" i="209"/>
  <c r="AJ23" i="209"/>
  <c r="S23" i="209"/>
  <c r="AJ22" i="209"/>
  <c r="S22" i="209"/>
  <c r="AJ21" i="209"/>
  <c r="S21" i="209"/>
  <c r="AJ20" i="209"/>
  <c r="S20" i="209"/>
  <c r="AJ19" i="209"/>
  <c r="S19" i="209"/>
  <c r="AK18" i="209"/>
  <c r="T18" i="209"/>
  <c r="AJ17" i="209"/>
  <c r="S17" i="209"/>
  <c r="AJ16" i="209"/>
  <c r="S16" i="209"/>
  <c r="O14" i="209"/>
  <c r="AM13" i="209"/>
  <c r="O12" i="209"/>
  <c r="O10" i="209"/>
  <c r="AI9" i="209"/>
  <c r="O8" i="209"/>
  <c r="O7" i="209"/>
  <c r="Q6" i="209"/>
  <c r="AR5" i="209"/>
  <c r="AM5" i="209"/>
  <c r="O5" i="209"/>
  <c r="O4" i="209"/>
  <c r="O3" i="209"/>
  <c r="O42" i="208"/>
  <c r="O38" i="208"/>
  <c r="AL37" i="208"/>
  <c r="U37" i="208"/>
  <c r="U36" i="208"/>
  <c r="AL35" i="208"/>
  <c r="U35" i="208"/>
  <c r="U34" i="208"/>
  <c r="O33" i="208"/>
  <c r="O32" i="208"/>
  <c r="AJ31" i="208"/>
  <c r="S31" i="208"/>
  <c r="AJ30" i="208"/>
  <c r="S30" i="208"/>
  <c r="AJ29" i="208"/>
  <c r="S29" i="208"/>
  <c r="AJ28" i="208"/>
  <c r="S28" i="208"/>
  <c r="AJ27" i="208"/>
  <c r="S27" i="208"/>
  <c r="AJ26" i="208"/>
  <c r="S26" i="208"/>
  <c r="AJ25" i="208"/>
  <c r="S25" i="208"/>
  <c r="AJ24" i="208"/>
  <c r="S24" i="208"/>
  <c r="AJ23" i="208"/>
  <c r="S23" i="208"/>
  <c r="AJ22" i="208"/>
  <c r="S22" i="208"/>
  <c r="AJ21" i="208"/>
  <c r="S21" i="208"/>
  <c r="AJ20" i="208"/>
  <c r="S20" i="208"/>
  <c r="AJ19" i="208"/>
  <c r="S19" i="208"/>
  <c r="AK18" i="208"/>
  <c r="T18" i="208"/>
  <c r="AJ17" i="208"/>
  <c r="S17" i="208"/>
  <c r="AJ16" i="208"/>
  <c r="S16" i="208"/>
  <c r="O14" i="208"/>
  <c r="AM13" i="208"/>
  <c r="O12" i="208"/>
  <c r="O10" i="208"/>
  <c r="AI9" i="208"/>
  <c r="O8" i="208"/>
  <c r="O7" i="208"/>
  <c r="Q6" i="208"/>
  <c r="AR5" i="208"/>
  <c r="AM5" i="208"/>
  <c r="O5" i="208"/>
  <c r="O4" i="208"/>
  <c r="O3" i="208"/>
  <c r="O42" i="207"/>
  <c r="O38" i="207"/>
  <c r="AL37" i="207"/>
  <c r="U37" i="207"/>
  <c r="U36" i="207"/>
  <c r="AL35" i="207"/>
  <c r="U35" i="207"/>
  <c r="U34" i="207"/>
  <c r="O33" i="207"/>
  <c r="O32" i="207"/>
  <c r="AJ31" i="207"/>
  <c r="S31" i="207"/>
  <c r="AJ30" i="207"/>
  <c r="S30" i="207"/>
  <c r="AJ29" i="207"/>
  <c r="S29" i="207"/>
  <c r="AJ28" i="207"/>
  <c r="S28" i="207"/>
  <c r="AJ27" i="207"/>
  <c r="S27" i="207"/>
  <c r="AJ26" i="207"/>
  <c r="S26" i="207"/>
  <c r="AJ25" i="207"/>
  <c r="S25" i="207"/>
  <c r="AJ24" i="207"/>
  <c r="S24" i="207"/>
  <c r="AJ23" i="207"/>
  <c r="S23" i="207"/>
  <c r="AJ22" i="207"/>
  <c r="S22" i="207"/>
  <c r="AJ21" i="207"/>
  <c r="S21" i="207"/>
  <c r="AJ20" i="207"/>
  <c r="S20" i="207"/>
  <c r="AJ19" i="207"/>
  <c r="S19" i="207"/>
  <c r="AK18" i="207"/>
  <c r="T18" i="207"/>
  <c r="AJ17" i="207"/>
  <c r="S17" i="207"/>
  <c r="AJ16" i="207"/>
  <c r="S16" i="207"/>
  <c r="O14" i="207"/>
  <c r="AM13" i="207"/>
  <c r="O12" i="207"/>
  <c r="O10" i="207"/>
  <c r="AI9" i="207"/>
  <c r="O8" i="207"/>
  <c r="O7" i="207"/>
  <c r="Q6" i="207"/>
  <c r="AR5" i="207"/>
  <c r="AM5" i="207"/>
  <c r="O5" i="207"/>
  <c r="O4" i="207"/>
  <c r="O3" i="207"/>
  <c r="O42" i="206"/>
  <c r="O38" i="206"/>
  <c r="AL37" i="206"/>
  <c r="U37" i="206"/>
  <c r="U36" i="206"/>
  <c r="AL35" i="206"/>
  <c r="U35" i="206"/>
  <c r="U34" i="206"/>
  <c r="O33" i="206"/>
  <c r="O32" i="206"/>
  <c r="AJ31" i="206"/>
  <c r="S31" i="206"/>
  <c r="AJ30" i="206"/>
  <c r="S30" i="206"/>
  <c r="AJ29" i="206"/>
  <c r="S29" i="206"/>
  <c r="AJ28" i="206"/>
  <c r="S28" i="206"/>
  <c r="AJ27" i="206"/>
  <c r="S27" i="206"/>
  <c r="AJ26" i="206"/>
  <c r="S26" i="206"/>
  <c r="AJ25" i="206"/>
  <c r="S25" i="206"/>
  <c r="AJ24" i="206"/>
  <c r="S24" i="206"/>
  <c r="AJ23" i="206"/>
  <c r="S23" i="206"/>
  <c r="AJ22" i="206"/>
  <c r="S22" i="206"/>
  <c r="AJ21" i="206"/>
  <c r="S21" i="206"/>
  <c r="AJ20" i="206"/>
  <c r="S20" i="206"/>
  <c r="AJ19" i="206"/>
  <c r="S19" i="206"/>
  <c r="AK18" i="206"/>
  <c r="T18" i="206"/>
  <c r="AJ17" i="206"/>
  <c r="S17" i="206"/>
  <c r="AJ16" i="206"/>
  <c r="S16" i="206"/>
  <c r="O14" i="206"/>
  <c r="AM13" i="206"/>
  <c r="O12" i="206"/>
  <c r="O10" i="206"/>
  <c r="AI9" i="206"/>
  <c r="O8" i="206"/>
  <c r="O7" i="206"/>
  <c r="Q6" i="206"/>
  <c r="AR5" i="206"/>
  <c r="AM5" i="206"/>
  <c r="O5" i="206"/>
  <c r="O4" i="206"/>
  <c r="O3" i="206"/>
  <c r="O42" i="205"/>
  <c r="O38" i="205"/>
  <c r="AL37" i="205"/>
  <c r="U37" i="205"/>
  <c r="U36" i="205"/>
  <c r="AL35" i="205"/>
  <c r="U35" i="205"/>
  <c r="U34" i="205"/>
  <c r="O33" i="205"/>
  <c r="O32" i="205"/>
  <c r="AJ31" i="205"/>
  <c r="S31" i="205"/>
  <c r="AJ30" i="205"/>
  <c r="S30" i="205"/>
  <c r="AJ29" i="205"/>
  <c r="S29" i="205"/>
  <c r="AJ28" i="205"/>
  <c r="S28" i="205"/>
  <c r="AJ27" i="205"/>
  <c r="S27" i="205"/>
  <c r="AJ26" i="205"/>
  <c r="S26" i="205"/>
  <c r="AJ25" i="205"/>
  <c r="S25" i="205"/>
  <c r="AJ24" i="205"/>
  <c r="S24" i="205"/>
  <c r="AJ23" i="205"/>
  <c r="S23" i="205"/>
  <c r="AJ22" i="205"/>
  <c r="S22" i="205"/>
  <c r="AJ21" i="205"/>
  <c r="S21" i="205"/>
  <c r="AJ20" i="205"/>
  <c r="S20" i="205"/>
  <c r="AJ19" i="205"/>
  <c r="S19" i="205"/>
  <c r="AK18" i="205"/>
  <c r="T18" i="205"/>
  <c r="AJ17" i="205"/>
  <c r="S17" i="205"/>
  <c r="AJ16" i="205"/>
  <c r="S16" i="205"/>
  <c r="O14" i="205"/>
  <c r="AM13" i="205"/>
  <c r="O12" i="205"/>
  <c r="O10" i="205"/>
  <c r="AI9" i="205"/>
  <c r="O8" i="205"/>
  <c r="O7" i="205"/>
  <c r="Q6" i="205"/>
  <c r="AR5" i="205"/>
  <c r="AM5" i="205"/>
  <c r="O5" i="205"/>
  <c r="O4" i="205"/>
  <c r="O3" i="205"/>
  <c r="O42" i="204"/>
  <c r="O38" i="204"/>
  <c r="AL37" i="204"/>
  <c r="U37" i="204"/>
  <c r="U36" i="204"/>
  <c r="AL35" i="204"/>
  <c r="U35" i="204"/>
  <c r="U34" i="204"/>
  <c r="O33" i="204"/>
  <c r="O32" i="204"/>
  <c r="AJ31" i="204"/>
  <c r="S31" i="204"/>
  <c r="AJ30" i="204"/>
  <c r="S30" i="204"/>
  <c r="AJ29" i="204"/>
  <c r="S29" i="204"/>
  <c r="AJ28" i="204"/>
  <c r="S28" i="204"/>
  <c r="AJ27" i="204"/>
  <c r="S27" i="204"/>
  <c r="AJ26" i="204"/>
  <c r="S26" i="204"/>
  <c r="AJ25" i="204"/>
  <c r="S25" i="204"/>
  <c r="AJ24" i="204"/>
  <c r="S24" i="204"/>
  <c r="AJ23" i="204"/>
  <c r="S23" i="204"/>
  <c r="AJ22" i="204"/>
  <c r="S22" i="204"/>
  <c r="AJ21" i="204"/>
  <c r="S21" i="204"/>
  <c r="AJ20" i="204"/>
  <c r="S20" i="204"/>
  <c r="AJ19" i="204"/>
  <c r="S19" i="204"/>
  <c r="AK18" i="204"/>
  <c r="T18" i="204"/>
  <c r="AJ17" i="204"/>
  <c r="S17" i="204"/>
  <c r="AJ16" i="204"/>
  <c r="S16" i="204"/>
  <c r="O14" i="204"/>
  <c r="AM13" i="204"/>
  <c r="O12" i="204"/>
  <c r="O10" i="204"/>
  <c r="AI9" i="204"/>
  <c r="O8" i="204"/>
  <c r="O7" i="204"/>
  <c r="Q6" i="204"/>
  <c r="AR5" i="204"/>
  <c r="AM5" i="204"/>
  <c r="O5" i="204"/>
  <c r="O4" i="204"/>
  <c r="O3" i="204"/>
  <c r="O42" i="203"/>
  <c r="O38" i="203"/>
  <c r="AL37" i="203"/>
  <c r="U37" i="203"/>
  <c r="U36" i="203"/>
  <c r="AL35" i="203"/>
  <c r="U35" i="203"/>
  <c r="U34" i="203"/>
  <c r="O33" i="203"/>
  <c r="O32" i="203"/>
  <c r="AJ31" i="203"/>
  <c r="S31" i="203"/>
  <c r="AJ30" i="203"/>
  <c r="S30" i="203"/>
  <c r="AJ29" i="203"/>
  <c r="S29" i="203"/>
  <c r="AJ28" i="203"/>
  <c r="S28" i="203"/>
  <c r="AJ27" i="203"/>
  <c r="S27" i="203"/>
  <c r="AJ26" i="203"/>
  <c r="S26" i="203"/>
  <c r="AJ25" i="203"/>
  <c r="S25" i="203"/>
  <c r="AJ24" i="203"/>
  <c r="S24" i="203"/>
  <c r="AJ23" i="203"/>
  <c r="S23" i="203"/>
  <c r="AJ22" i="203"/>
  <c r="S22" i="203"/>
  <c r="AJ21" i="203"/>
  <c r="S21" i="203"/>
  <c r="AJ20" i="203"/>
  <c r="S20" i="203"/>
  <c r="AJ19" i="203"/>
  <c r="S19" i="203"/>
  <c r="AK18" i="203"/>
  <c r="T18" i="203"/>
  <c r="AJ17" i="203"/>
  <c r="S17" i="203"/>
  <c r="AJ16" i="203"/>
  <c r="S16" i="203"/>
  <c r="O14" i="203"/>
  <c r="AM13" i="203"/>
  <c r="O12" i="203"/>
  <c r="O10" i="203"/>
  <c r="AI9" i="203"/>
  <c r="O8" i="203"/>
  <c r="O7" i="203"/>
  <c r="Q6" i="203"/>
  <c r="AR5" i="203"/>
  <c r="AM5" i="203"/>
  <c r="O5" i="203"/>
  <c r="O4" i="203"/>
  <c r="O3" i="203"/>
  <c r="O42" i="202"/>
  <c r="O38" i="202"/>
  <c r="AL37" i="202"/>
  <c r="U37" i="202"/>
  <c r="U36" i="202"/>
  <c r="AL35" i="202"/>
  <c r="U35" i="202"/>
  <c r="U34" i="202"/>
  <c r="O33" i="202"/>
  <c r="O32" i="202"/>
  <c r="AJ31" i="202"/>
  <c r="S31" i="202"/>
  <c r="AJ30" i="202"/>
  <c r="S30" i="202"/>
  <c r="AJ29" i="202"/>
  <c r="S29" i="202"/>
  <c r="AJ28" i="202"/>
  <c r="S28" i="202"/>
  <c r="AJ27" i="202"/>
  <c r="S27" i="202"/>
  <c r="AJ26" i="202"/>
  <c r="S26" i="202"/>
  <c r="AJ25" i="202"/>
  <c r="S25" i="202"/>
  <c r="AJ24" i="202"/>
  <c r="S24" i="202"/>
  <c r="AJ23" i="202"/>
  <c r="S23" i="202"/>
  <c r="AJ22" i="202"/>
  <c r="S22" i="202"/>
  <c r="AJ21" i="202"/>
  <c r="S21" i="202"/>
  <c r="AJ20" i="202"/>
  <c r="S20" i="202"/>
  <c r="AJ19" i="202"/>
  <c r="S19" i="202"/>
  <c r="AK18" i="202"/>
  <c r="T18" i="202"/>
  <c r="AJ17" i="202"/>
  <c r="S17" i="202"/>
  <c r="AJ16" i="202"/>
  <c r="S16" i="202"/>
  <c r="O14" i="202"/>
  <c r="AM13" i="202"/>
  <c r="O12" i="202"/>
  <c r="O10" i="202"/>
  <c r="AI9" i="202"/>
  <c r="O8" i="202"/>
  <c r="O7" i="202"/>
  <c r="Q6" i="202"/>
  <c r="AR5" i="202"/>
  <c r="AM5" i="202"/>
  <c r="O5" i="202"/>
  <c r="O4" i="202"/>
  <c r="O3" i="202"/>
  <c r="O42" i="201"/>
  <c r="O38" i="201"/>
  <c r="AL37" i="201"/>
  <c r="U37" i="201"/>
  <c r="U36" i="201"/>
  <c r="AL35" i="201"/>
  <c r="U35" i="201"/>
  <c r="U34" i="201"/>
  <c r="O33" i="201"/>
  <c r="O32" i="201"/>
  <c r="AJ31" i="201"/>
  <c r="S31" i="201"/>
  <c r="AJ30" i="201"/>
  <c r="S30" i="201"/>
  <c r="AJ29" i="201"/>
  <c r="S29" i="201"/>
  <c r="AJ28" i="201"/>
  <c r="S28" i="201"/>
  <c r="AJ27" i="201"/>
  <c r="S27" i="201"/>
  <c r="AJ26" i="201"/>
  <c r="S26" i="201"/>
  <c r="AJ25" i="201"/>
  <c r="S25" i="201"/>
  <c r="AJ24" i="201"/>
  <c r="S24" i="201"/>
  <c r="AJ23" i="201"/>
  <c r="S23" i="201"/>
  <c r="AJ22" i="201"/>
  <c r="S22" i="201"/>
  <c r="AJ21" i="201"/>
  <c r="S21" i="201"/>
  <c r="AJ20" i="201"/>
  <c r="S20" i="201"/>
  <c r="AJ19" i="201"/>
  <c r="S19" i="201"/>
  <c r="AK18" i="201"/>
  <c r="T18" i="201"/>
  <c r="AJ17" i="201"/>
  <c r="S17" i="201"/>
  <c r="AJ16" i="201"/>
  <c r="S16" i="201"/>
  <c r="O14" i="201"/>
  <c r="AM13" i="201"/>
  <c r="O12" i="201"/>
  <c r="O10" i="201"/>
  <c r="AI9" i="201"/>
  <c r="O8" i="201"/>
  <c r="O7" i="201"/>
  <c r="Q6" i="201"/>
  <c r="AR5" i="201"/>
  <c r="AM5" i="201"/>
  <c r="O5" i="201"/>
  <c r="O4" i="201"/>
  <c r="O3" i="201"/>
  <c r="O42" i="200"/>
  <c r="O38" i="200"/>
  <c r="AL37" i="200"/>
  <c r="U37" i="200"/>
  <c r="U36" i="200"/>
  <c r="AL35" i="200"/>
  <c r="U35" i="200"/>
  <c r="U34" i="200"/>
  <c r="O33" i="200"/>
  <c r="O32" i="200"/>
  <c r="AJ31" i="200"/>
  <c r="S31" i="200"/>
  <c r="AJ30" i="200"/>
  <c r="S30" i="200"/>
  <c r="AJ29" i="200"/>
  <c r="S29" i="200"/>
  <c r="AJ28" i="200"/>
  <c r="S28" i="200"/>
  <c r="AJ27" i="200"/>
  <c r="S27" i="200"/>
  <c r="AJ26" i="200"/>
  <c r="S26" i="200"/>
  <c r="AJ25" i="200"/>
  <c r="S25" i="200"/>
  <c r="AJ24" i="200"/>
  <c r="S24" i="200"/>
  <c r="AJ23" i="200"/>
  <c r="S23" i="200"/>
  <c r="AJ22" i="200"/>
  <c r="S22" i="200"/>
  <c r="AJ21" i="200"/>
  <c r="S21" i="200"/>
  <c r="AJ20" i="200"/>
  <c r="S20" i="200"/>
  <c r="AJ19" i="200"/>
  <c r="S19" i="200"/>
  <c r="AK18" i="200"/>
  <c r="T18" i="200"/>
  <c r="AJ17" i="200"/>
  <c r="S17" i="200"/>
  <c r="AJ16" i="200"/>
  <c r="S16" i="200"/>
  <c r="O14" i="200"/>
  <c r="AM13" i="200"/>
  <c r="O12" i="200"/>
  <c r="O10" i="200"/>
  <c r="AI9" i="200"/>
  <c r="O8" i="200"/>
  <c r="O7" i="200"/>
  <c r="Q6" i="200"/>
  <c r="AR5" i="200"/>
  <c r="AM5" i="200"/>
  <c r="O5" i="200"/>
  <c r="O4" i="200"/>
  <c r="O3" i="200"/>
  <c r="O42" i="199"/>
  <c r="O38" i="199"/>
  <c r="AL37" i="199"/>
  <c r="U37" i="199"/>
  <c r="U36" i="199"/>
  <c r="AL35" i="199"/>
  <c r="U35" i="199"/>
  <c r="U34" i="199"/>
  <c r="O33" i="199"/>
  <c r="O32" i="199"/>
  <c r="AJ31" i="199"/>
  <c r="S31" i="199"/>
  <c r="AJ30" i="199"/>
  <c r="S30" i="199"/>
  <c r="AJ29" i="199"/>
  <c r="S29" i="199"/>
  <c r="AJ28" i="199"/>
  <c r="S28" i="199"/>
  <c r="AJ27" i="199"/>
  <c r="S27" i="199"/>
  <c r="AJ26" i="199"/>
  <c r="S26" i="199"/>
  <c r="AJ25" i="199"/>
  <c r="S25" i="199"/>
  <c r="AJ24" i="199"/>
  <c r="S24" i="199"/>
  <c r="AJ23" i="199"/>
  <c r="S23" i="199"/>
  <c r="AJ22" i="199"/>
  <c r="S22" i="199"/>
  <c r="AJ21" i="199"/>
  <c r="S21" i="199"/>
  <c r="AJ20" i="199"/>
  <c r="S20" i="199"/>
  <c r="AJ19" i="199"/>
  <c r="S19" i="199"/>
  <c r="AK18" i="199"/>
  <c r="T18" i="199"/>
  <c r="AJ17" i="199"/>
  <c r="S17" i="199"/>
  <c r="AJ16" i="199"/>
  <c r="S16" i="199"/>
  <c r="O14" i="199"/>
  <c r="AM13" i="199"/>
  <c r="O12" i="199"/>
  <c r="O10" i="199"/>
  <c r="AI9" i="199"/>
  <c r="O8" i="199"/>
  <c r="O7" i="199"/>
  <c r="Q6" i="199"/>
  <c r="AR5" i="199"/>
  <c r="AM5" i="199"/>
  <c r="O5" i="199"/>
  <c r="O4" i="199"/>
  <c r="O3" i="199"/>
  <c r="O42" i="198"/>
  <c r="O38" i="198"/>
  <c r="AL37" i="198"/>
  <c r="U37" i="198"/>
  <c r="U36" i="198"/>
  <c r="AL35" i="198"/>
  <c r="U35" i="198"/>
  <c r="U34" i="198"/>
  <c r="O33" i="198"/>
  <c r="O32" i="198"/>
  <c r="AJ31" i="198"/>
  <c r="S31" i="198"/>
  <c r="AJ30" i="198"/>
  <c r="S30" i="198"/>
  <c r="AJ29" i="198"/>
  <c r="S29" i="198"/>
  <c r="AJ28" i="198"/>
  <c r="S28" i="198"/>
  <c r="AJ27" i="198"/>
  <c r="S27" i="198"/>
  <c r="AJ26" i="198"/>
  <c r="S26" i="198"/>
  <c r="AJ25" i="198"/>
  <c r="S25" i="198"/>
  <c r="AJ24" i="198"/>
  <c r="S24" i="198"/>
  <c r="AJ23" i="198"/>
  <c r="S23" i="198"/>
  <c r="AJ22" i="198"/>
  <c r="S22" i="198"/>
  <c r="AJ21" i="198"/>
  <c r="S21" i="198"/>
  <c r="AJ20" i="198"/>
  <c r="S20" i="198"/>
  <c r="AJ19" i="198"/>
  <c r="S19" i="198"/>
  <c r="AK18" i="198"/>
  <c r="T18" i="198"/>
  <c r="AJ17" i="198"/>
  <c r="S17" i="198"/>
  <c r="AJ16" i="198"/>
  <c r="S16" i="198"/>
  <c r="O14" i="198"/>
  <c r="AM13" i="198"/>
  <c r="O12" i="198"/>
  <c r="O10" i="198"/>
  <c r="AI9" i="198"/>
  <c r="O8" i="198"/>
  <c r="O7" i="198"/>
  <c r="Q6" i="198"/>
  <c r="AR5" i="198"/>
  <c r="AM5" i="198"/>
  <c r="O5" i="198"/>
  <c r="O4" i="198"/>
  <c r="O3" i="198"/>
  <c r="O42" i="197"/>
  <c r="O38" i="197"/>
  <c r="AL37" i="197"/>
  <c r="U37" i="197"/>
  <c r="U36" i="197"/>
  <c r="AL35" i="197"/>
  <c r="U35" i="197"/>
  <c r="U34" i="197"/>
  <c r="O33" i="197"/>
  <c r="O32" i="197"/>
  <c r="AJ31" i="197"/>
  <c r="S31" i="197"/>
  <c r="AJ30" i="197"/>
  <c r="S30" i="197"/>
  <c r="AJ29" i="197"/>
  <c r="S29" i="197"/>
  <c r="AJ28" i="197"/>
  <c r="S28" i="197"/>
  <c r="AJ27" i="197"/>
  <c r="S27" i="197"/>
  <c r="AJ26" i="197"/>
  <c r="S26" i="197"/>
  <c r="AJ25" i="197"/>
  <c r="S25" i="197"/>
  <c r="AJ24" i="197"/>
  <c r="S24" i="197"/>
  <c r="AJ23" i="197"/>
  <c r="S23" i="197"/>
  <c r="AJ22" i="197"/>
  <c r="S22" i="197"/>
  <c r="AJ21" i="197"/>
  <c r="S21" i="197"/>
  <c r="AJ20" i="197"/>
  <c r="S20" i="197"/>
  <c r="AJ19" i="197"/>
  <c r="S19" i="197"/>
  <c r="AK18" i="197"/>
  <c r="T18" i="197"/>
  <c r="AJ17" i="197"/>
  <c r="S17" i="197"/>
  <c r="AJ16" i="197"/>
  <c r="S16" i="197"/>
  <c r="O14" i="197"/>
  <c r="AM13" i="197"/>
  <c r="O12" i="197"/>
  <c r="O10" i="197"/>
  <c r="AI9" i="197"/>
  <c r="O8" i="197"/>
  <c r="O7" i="197"/>
  <c r="Q6" i="197"/>
  <c r="AR5" i="197"/>
  <c r="AM5" i="197"/>
  <c r="O5" i="197"/>
  <c r="O4" i="197"/>
  <c r="O3" i="197"/>
  <c r="O42" i="196"/>
  <c r="O38" i="196"/>
  <c r="AL37" i="196"/>
  <c r="U37" i="196"/>
  <c r="U36" i="196"/>
  <c r="AL35" i="196"/>
  <c r="U35" i="196"/>
  <c r="U34" i="196"/>
  <c r="O33" i="196"/>
  <c r="O32" i="196"/>
  <c r="AJ31" i="196"/>
  <c r="S31" i="196"/>
  <c r="AJ30" i="196"/>
  <c r="S30" i="196"/>
  <c r="AJ29" i="196"/>
  <c r="S29" i="196"/>
  <c r="AJ28" i="196"/>
  <c r="S28" i="196"/>
  <c r="AJ27" i="196"/>
  <c r="S27" i="196"/>
  <c r="AJ26" i="196"/>
  <c r="S26" i="196"/>
  <c r="AJ25" i="196"/>
  <c r="S25" i="196"/>
  <c r="AJ24" i="196"/>
  <c r="S24" i="196"/>
  <c r="AJ23" i="196"/>
  <c r="S23" i="196"/>
  <c r="AJ22" i="196"/>
  <c r="S22" i="196"/>
  <c r="AJ21" i="196"/>
  <c r="S21" i="196"/>
  <c r="AJ20" i="196"/>
  <c r="S20" i="196"/>
  <c r="AJ19" i="196"/>
  <c r="S19" i="196"/>
  <c r="AK18" i="196"/>
  <c r="T18" i="196"/>
  <c r="AJ17" i="196"/>
  <c r="S17" i="196"/>
  <c r="AJ16" i="196"/>
  <c r="S16" i="196"/>
  <c r="O14" i="196"/>
  <c r="AM13" i="196"/>
  <c r="O12" i="196"/>
  <c r="O10" i="196"/>
  <c r="AI9" i="196"/>
  <c r="O8" i="196"/>
  <c r="O7" i="196"/>
  <c r="Q6" i="196"/>
  <c r="AR5" i="196"/>
  <c r="AM5" i="196"/>
  <c r="O5" i="196"/>
  <c r="O4" i="196"/>
  <c r="O3" i="196"/>
  <c r="O42" i="195"/>
  <c r="O38" i="195"/>
  <c r="AL37" i="195"/>
  <c r="U37" i="195"/>
  <c r="U36" i="195"/>
  <c r="AL35" i="195"/>
  <c r="U35" i="195"/>
  <c r="U34" i="195"/>
  <c r="O33" i="195"/>
  <c r="O32" i="195"/>
  <c r="AJ31" i="195"/>
  <c r="S31" i="195"/>
  <c r="AJ30" i="195"/>
  <c r="S30" i="195"/>
  <c r="AJ29" i="195"/>
  <c r="S29" i="195"/>
  <c r="AJ28" i="195"/>
  <c r="S28" i="195"/>
  <c r="AJ27" i="195"/>
  <c r="S27" i="195"/>
  <c r="AJ26" i="195"/>
  <c r="S26" i="195"/>
  <c r="AJ25" i="195"/>
  <c r="S25" i="195"/>
  <c r="AJ24" i="195"/>
  <c r="S24" i="195"/>
  <c r="AJ23" i="195"/>
  <c r="S23" i="195"/>
  <c r="AJ22" i="195"/>
  <c r="S22" i="195"/>
  <c r="AJ21" i="195"/>
  <c r="S21" i="195"/>
  <c r="AJ20" i="195"/>
  <c r="S20" i="195"/>
  <c r="AJ19" i="195"/>
  <c r="S19" i="195"/>
  <c r="AK18" i="195"/>
  <c r="T18" i="195"/>
  <c r="AJ17" i="195"/>
  <c r="S17" i="195"/>
  <c r="AJ16" i="195"/>
  <c r="S16" i="195"/>
  <c r="O14" i="195"/>
  <c r="AM13" i="195"/>
  <c r="O12" i="195"/>
  <c r="O10" i="195"/>
  <c r="AI9" i="195"/>
  <c r="O8" i="195"/>
  <c r="O7" i="195"/>
  <c r="Q6" i="195"/>
  <c r="AR5" i="195"/>
  <c r="AM5" i="195"/>
  <c r="O5" i="195"/>
  <c r="O4" i="195"/>
  <c r="O3" i="195"/>
  <c r="O42" i="194"/>
  <c r="O38" i="194"/>
  <c r="AL37" i="194"/>
  <c r="U37" i="194"/>
  <c r="U36" i="194"/>
  <c r="AL35" i="194"/>
  <c r="U35" i="194"/>
  <c r="U34" i="194"/>
  <c r="O33" i="194"/>
  <c r="O32" i="194"/>
  <c r="AJ31" i="194"/>
  <c r="S31" i="194"/>
  <c r="AJ30" i="194"/>
  <c r="S30" i="194"/>
  <c r="AJ29" i="194"/>
  <c r="S29" i="194"/>
  <c r="AJ28" i="194"/>
  <c r="S28" i="194"/>
  <c r="AJ27" i="194"/>
  <c r="S27" i="194"/>
  <c r="AJ26" i="194"/>
  <c r="S26" i="194"/>
  <c r="AJ25" i="194"/>
  <c r="S25" i="194"/>
  <c r="AJ24" i="194"/>
  <c r="S24" i="194"/>
  <c r="AJ23" i="194"/>
  <c r="S23" i="194"/>
  <c r="AJ22" i="194"/>
  <c r="S22" i="194"/>
  <c r="AJ21" i="194"/>
  <c r="S21" i="194"/>
  <c r="AJ20" i="194"/>
  <c r="S20" i="194"/>
  <c r="AJ19" i="194"/>
  <c r="S19" i="194"/>
  <c r="AK18" i="194"/>
  <c r="T18" i="194"/>
  <c r="AJ17" i="194"/>
  <c r="S17" i="194"/>
  <c r="AJ16" i="194"/>
  <c r="S16" i="194"/>
  <c r="O14" i="194"/>
  <c r="AM13" i="194"/>
  <c r="O12" i="194"/>
  <c r="O10" i="194"/>
  <c r="AI9" i="194"/>
  <c r="O8" i="194"/>
  <c r="O7" i="194"/>
  <c r="Q6" i="194"/>
  <c r="AR5" i="194"/>
  <c r="AM5" i="194"/>
  <c r="O5" i="194"/>
  <c r="O4" i="194"/>
  <c r="O3" i="194"/>
  <c r="O42" i="193"/>
  <c r="O38" i="193"/>
  <c r="AL37" i="193"/>
  <c r="U37" i="193"/>
  <c r="U36" i="193"/>
  <c r="AL35" i="193"/>
  <c r="U35" i="193"/>
  <c r="U34" i="193"/>
  <c r="O33" i="193"/>
  <c r="O32" i="193"/>
  <c r="AJ31" i="193"/>
  <c r="S31" i="193"/>
  <c r="AJ30" i="193"/>
  <c r="S30" i="193"/>
  <c r="AJ29" i="193"/>
  <c r="S29" i="193"/>
  <c r="AJ28" i="193"/>
  <c r="S28" i="193"/>
  <c r="AJ27" i="193"/>
  <c r="S27" i="193"/>
  <c r="AJ26" i="193"/>
  <c r="S26" i="193"/>
  <c r="AJ25" i="193"/>
  <c r="S25" i="193"/>
  <c r="AJ24" i="193"/>
  <c r="S24" i="193"/>
  <c r="AJ23" i="193"/>
  <c r="S23" i="193"/>
  <c r="AJ22" i="193"/>
  <c r="S22" i="193"/>
  <c r="AJ21" i="193"/>
  <c r="S21" i="193"/>
  <c r="AJ20" i="193"/>
  <c r="S20" i="193"/>
  <c r="AJ19" i="193"/>
  <c r="S19" i="193"/>
  <c r="AK18" i="193"/>
  <c r="T18" i="193"/>
  <c r="AJ17" i="193"/>
  <c r="S17" i="193"/>
  <c r="AJ16" i="193"/>
  <c r="S16" i="193"/>
  <c r="O14" i="193"/>
  <c r="AM13" i="193"/>
  <c r="O12" i="193"/>
  <c r="O10" i="193"/>
  <c r="AI9" i="193"/>
  <c r="O8" i="193"/>
  <c r="O7" i="193"/>
  <c r="Q6" i="193"/>
  <c r="AR5" i="193"/>
  <c r="AM5" i="193"/>
  <c r="O5" i="193"/>
  <c r="O4" i="193"/>
  <c r="O3" i="193"/>
  <c r="O42" i="192"/>
  <c r="O38" i="192"/>
  <c r="AL37" i="192"/>
  <c r="U37" i="192"/>
  <c r="U36" i="192"/>
  <c r="AL35" i="192"/>
  <c r="U35" i="192"/>
  <c r="U34" i="192"/>
  <c r="O33" i="192"/>
  <c r="O32" i="192"/>
  <c r="AJ31" i="192"/>
  <c r="S31" i="192"/>
  <c r="AJ30" i="192"/>
  <c r="S30" i="192"/>
  <c r="AJ29" i="192"/>
  <c r="S29" i="192"/>
  <c r="AJ28" i="192"/>
  <c r="S28" i="192"/>
  <c r="AJ27" i="192"/>
  <c r="S27" i="192"/>
  <c r="AJ26" i="192"/>
  <c r="S26" i="192"/>
  <c r="AJ25" i="192"/>
  <c r="S25" i="192"/>
  <c r="AJ24" i="192"/>
  <c r="S24" i="192"/>
  <c r="AJ23" i="192"/>
  <c r="S23" i="192"/>
  <c r="AJ22" i="192"/>
  <c r="S22" i="192"/>
  <c r="AJ21" i="192"/>
  <c r="S21" i="192"/>
  <c r="AJ20" i="192"/>
  <c r="S20" i="192"/>
  <c r="AJ19" i="192"/>
  <c r="S19" i="192"/>
  <c r="AK18" i="192"/>
  <c r="T18" i="192"/>
  <c r="AJ17" i="192"/>
  <c r="S17" i="192"/>
  <c r="AJ16" i="192"/>
  <c r="S16" i="192"/>
  <c r="O14" i="192"/>
  <c r="AM13" i="192"/>
  <c r="O12" i="192"/>
  <c r="O10" i="192"/>
  <c r="AI9" i="192"/>
  <c r="O8" i="192"/>
  <c r="O7" i="192"/>
  <c r="Q6" i="192"/>
  <c r="AR5" i="192"/>
  <c r="AM5" i="192"/>
  <c r="O5" i="192"/>
  <c r="O4" i="192"/>
  <c r="O3" i="192"/>
  <c r="O42" i="191"/>
  <c r="O38" i="191"/>
  <c r="AL37" i="191"/>
  <c r="U37" i="191"/>
  <c r="U36" i="191"/>
  <c r="AL35" i="191"/>
  <c r="U35" i="191"/>
  <c r="U34" i="191"/>
  <c r="O33" i="191"/>
  <c r="O32" i="191"/>
  <c r="AJ31" i="191"/>
  <c r="S31" i="191"/>
  <c r="AJ30" i="191"/>
  <c r="S30" i="191"/>
  <c r="AJ29" i="191"/>
  <c r="S29" i="191"/>
  <c r="AJ28" i="191"/>
  <c r="S28" i="191"/>
  <c r="AJ27" i="191"/>
  <c r="S27" i="191"/>
  <c r="AJ26" i="191"/>
  <c r="S26" i="191"/>
  <c r="AJ25" i="191"/>
  <c r="S25" i="191"/>
  <c r="AJ24" i="191"/>
  <c r="S24" i="191"/>
  <c r="AJ23" i="191"/>
  <c r="S23" i="191"/>
  <c r="AJ22" i="191"/>
  <c r="S22" i="191"/>
  <c r="AJ21" i="191"/>
  <c r="S21" i="191"/>
  <c r="AJ20" i="191"/>
  <c r="S20" i="191"/>
  <c r="AJ19" i="191"/>
  <c r="S19" i="191"/>
  <c r="AK18" i="191"/>
  <c r="T18" i="191"/>
  <c r="AJ17" i="191"/>
  <c r="S17" i="191"/>
  <c r="AJ16" i="191"/>
  <c r="S16" i="191"/>
  <c r="O14" i="191"/>
  <c r="AM13" i="191"/>
  <c r="O12" i="191"/>
  <c r="O10" i="191"/>
  <c r="AI9" i="191"/>
  <c r="O8" i="191"/>
  <c r="O7" i="191"/>
  <c r="Q6" i="191"/>
  <c r="AR5" i="191"/>
  <c r="AM5" i="191"/>
  <c r="O5" i="191"/>
  <c r="O4" i="191"/>
  <c r="O3" i="191"/>
  <c r="O42" i="190"/>
  <c r="O38" i="190"/>
  <c r="AL37" i="190"/>
  <c r="U37" i="190"/>
  <c r="U36" i="190"/>
  <c r="AL35" i="190"/>
  <c r="U35" i="190"/>
  <c r="U34" i="190"/>
  <c r="O33" i="190"/>
  <c r="O32" i="190"/>
  <c r="AJ31" i="190"/>
  <c r="S31" i="190"/>
  <c r="AJ30" i="190"/>
  <c r="S30" i="190"/>
  <c r="AJ29" i="190"/>
  <c r="S29" i="190"/>
  <c r="AJ28" i="190"/>
  <c r="S28" i="190"/>
  <c r="AJ27" i="190"/>
  <c r="S27" i="190"/>
  <c r="AJ26" i="190"/>
  <c r="S26" i="190"/>
  <c r="AJ25" i="190"/>
  <c r="S25" i="190"/>
  <c r="AJ24" i="190"/>
  <c r="S24" i="190"/>
  <c r="AJ23" i="190"/>
  <c r="S23" i="190"/>
  <c r="AJ22" i="190"/>
  <c r="S22" i="190"/>
  <c r="AJ21" i="190"/>
  <c r="S21" i="190"/>
  <c r="AJ20" i="190"/>
  <c r="S20" i="190"/>
  <c r="AJ19" i="190"/>
  <c r="S19" i="190"/>
  <c r="AK18" i="190"/>
  <c r="T18" i="190"/>
  <c r="AJ17" i="190"/>
  <c r="S17" i="190"/>
  <c r="AJ16" i="190"/>
  <c r="S16" i="190"/>
  <c r="O14" i="190"/>
  <c r="AM13" i="190"/>
  <c r="O12" i="190"/>
  <c r="O10" i="190"/>
  <c r="AI9" i="190"/>
  <c r="O8" i="190"/>
  <c r="O7" i="190"/>
  <c r="Q6" i="190"/>
  <c r="AR5" i="190"/>
  <c r="AM5" i="190"/>
  <c r="O5" i="190"/>
  <c r="O4" i="190"/>
  <c r="O3" i="190"/>
  <c r="O42" i="189"/>
  <c r="O38" i="189"/>
  <c r="AL37" i="189"/>
  <c r="U37" i="189"/>
  <c r="U36" i="189"/>
  <c r="AL35" i="189"/>
  <c r="U35" i="189"/>
  <c r="U34" i="189"/>
  <c r="O33" i="189"/>
  <c r="O32" i="189"/>
  <c r="AJ31" i="189"/>
  <c r="S31" i="189"/>
  <c r="AJ30" i="189"/>
  <c r="S30" i="189"/>
  <c r="AJ29" i="189"/>
  <c r="S29" i="189"/>
  <c r="AJ28" i="189"/>
  <c r="S28" i="189"/>
  <c r="AJ27" i="189"/>
  <c r="S27" i="189"/>
  <c r="AJ26" i="189"/>
  <c r="S26" i="189"/>
  <c r="AJ25" i="189"/>
  <c r="S25" i="189"/>
  <c r="AJ24" i="189"/>
  <c r="S24" i="189"/>
  <c r="AJ23" i="189"/>
  <c r="S23" i="189"/>
  <c r="AJ22" i="189"/>
  <c r="S22" i="189"/>
  <c r="AJ21" i="189"/>
  <c r="S21" i="189"/>
  <c r="AJ20" i="189"/>
  <c r="S20" i="189"/>
  <c r="AJ19" i="189"/>
  <c r="S19" i="189"/>
  <c r="AK18" i="189"/>
  <c r="T18" i="189"/>
  <c r="AJ17" i="189"/>
  <c r="S17" i="189"/>
  <c r="AJ16" i="189"/>
  <c r="S16" i="189"/>
  <c r="O14" i="189"/>
  <c r="AM13" i="189"/>
  <c r="O12" i="189"/>
  <c r="O10" i="189"/>
  <c r="AI9" i="189"/>
  <c r="O8" i="189"/>
  <c r="O7" i="189"/>
  <c r="Q6" i="189"/>
  <c r="AR5" i="189"/>
  <c r="AM5" i="189"/>
  <c r="O5" i="189"/>
  <c r="O4" i="189"/>
  <c r="O3" i="189"/>
  <c r="O42" i="188"/>
  <c r="O38" i="188"/>
  <c r="AL37" i="188"/>
  <c r="U37" i="188"/>
  <c r="U36" i="188"/>
  <c r="AL35" i="188"/>
  <c r="U35" i="188"/>
  <c r="U34" i="188"/>
  <c r="O33" i="188"/>
  <c r="O32" i="188"/>
  <c r="AJ31" i="188"/>
  <c r="S31" i="188"/>
  <c r="AJ30" i="188"/>
  <c r="S30" i="188"/>
  <c r="AJ29" i="188"/>
  <c r="S29" i="188"/>
  <c r="AJ28" i="188"/>
  <c r="S28" i="188"/>
  <c r="AJ27" i="188"/>
  <c r="S27" i="188"/>
  <c r="AJ26" i="188"/>
  <c r="S26" i="188"/>
  <c r="AJ25" i="188"/>
  <c r="S25" i="188"/>
  <c r="AJ24" i="188"/>
  <c r="S24" i="188"/>
  <c r="AJ23" i="188"/>
  <c r="S23" i="188"/>
  <c r="AJ22" i="188"/>
  <c r="S22" i="188"/>
  <c r="AJ21" i="188"/>
  <c r="S21" i="188"/>
  <c r="AJ20" i="188"/>
  <c r="S20" i="188"/>
  <c r="AJ19" i="188"/>
  <c r="S19" i="188"/>
  <c r="AK18" i="188"/>
  <c r="T18" i="188"/>
  <c r="AJ17" i="188"/>
  <c r="S17" i="188"/>
  <c r="AJ16" i="188"/>
  <c r="S16" i="188"/>
  <c r="O14" i="188"/>
  <c r="AM13" i="188"/>
  <c r="O12" i="188"/>
  <c r="O10" i="188"/>
  <c r="AI9" i="188"/>
  <c r="O8" i="188"/>
  <c r="O7" i="188"/>
  <c r="Q6" i="188"/>
  <c r="AR5" i="188"/>
  <c r="AM5" i="188"/>
  <c r="O5" i="188"/>
  <c r="O4" i="188"/>
  <c r="O3" i="188"/>
  <c r="O42" i="187"/>
  <c r="O38" i="187"/>
  <c r="AL37" i="187"/>
  <c r="U37" i="187"/>
  <c r="U36" i="187"/>
  <c r="AL35" i="187"/>
  <c r="U35" i="187"/>
  <c r="U34" i="187"/>
  <c r="O33" i="187"/>
  <c r="O32" i="187"/>
  <c r="AJ31" i="187"/>
  <c r="S31" i="187"/>
  <c r="AJ30" i="187"/>
  <c r="S30" i="187"/>
  <c r="AJ29" i="187"/>
  <c r="S29" i="187"/>
  <c r="AJ28" i="187"/>
  <c r="S28" i="187"/>
  <c r="AJ27" i="187"/>
  <c r="S27" i="187"/>
  <c r="AJ26" i="187"/>
  <c r="S26" i="187"/>
  <c r="AJ25" i="187"/>
  <c r="S25" i="187"/>
  <c r="AJ24" i="187"/>
  <c r="S24" i="187"/>
  <c r="AJ23" i="187"/>
  <c r="S23" i="187"/>
  <c r="AJ22" i="187"/>
  <c r="S22" i="187"/>
  <c r="AJ21" i="187"/>
  <c r="S21" i="187"/>
  <c r="AJ20" i="187"/>
  <c r="S20" i="187"/>
  <c r="AJ19" i="187"/>
  <c r="S19" i="187"/>
  <c r="AK18" i="187"/>
  <c r="T18" i="187"/>
  <c r="AJ17" i="187"/>
  <c r="S17" i="187"/>
  <c r="AJ16" i="187"/>
  <c r="S16" i="187"/>
  <c r="O14" i="187"/>
  <c r="AM13" i="187"/>
  <c r="O12" i="187"/>
  <c r="O10" i="187"/>
  <c r="AI9" i="187"/>
  <c r="O8" i="187"/>
  <c r="O7" i="187"/>
  <c r="Q6" i="187"/>
  <c r="AR5" i="187"/>
  <c r="AM5" i="187"/>
  <c r="O5" i="187"/>
  <c r="O4" i="187"/>
  <c r="O3" i="187"/>
  <c r="O42" i="186"/>
  <c r="O38" i="186"/>
  <c r="AL37" i="186"/>
  <c r="U37" i="186"/>
  <c r="U36" i="186"/>
  <c r="AL35" i="186"/>
  <c r="U35" i="186"/>
  <c r="U34" i="186"/>
  <c r="O33" i="186"/>
  <c r="O32" i="186"/>
  <c r="AJ31" i="186"/>
  <c r="S31" i="186"/>
  <c r="AJ30" i="186"/>
  <c r="S30" i="186"/>
  <c r="AJ29" i="186"/>
  <c r="S29" i="186"/>
  <c r="AJ28" i="186"/>
  <c r="S28" i="186"/>
  <c r="AJ27" i="186"/>
  <c r="S27" i="186"/>
  <c r="AJ26" i="186"/>
  <c r="S26" i="186"/>
  <c r="AJ25" i="186"/>
  <c r="S25" i="186"/>
  <c r="AJ24" i="186"/>
  <c r="S24" i="186"/>
  <c r="AJ23" i="186"/>
  <c r="S23" i="186"/>
  <c r="AJ22" i="186"/>
  <c r="S22" i="186"/>
  <c r="AJ21" i="186"/>
  <c r="S21" i="186"/>
  <c r="AJ20" i="186"/>
  <c r="S20" i="186"/>
  <c r="AJ19" i="186"/>
  <c r="S19" i="186"/>
  <c r="AK18" i="186"/>
  <c r="T18" i="186"/>
  <c r="AJ17" i="186"/>
  <c r="S17" i="186"/>
  <c r="AJ16" i="186"/>
  <c r="S16" i="186"/>
  <c r="O14" i="186"/>
  <c r="AM13" i="186"/>
  <c r="O12" i="186"/>
  <c r="O10" i="186"/>
  <c r="AI9" i="186"/>
  <c r="O8" i="186"/>
  <c r="O7" i="186"/>
  <c r="Q6" i="186"/>
  <c r="AR5" i="186"/>
  <c r="AM5" i="186"/>
  <c r="O5" i="186"/>
  <c r="O4" i="186"/>
  <c r="O3" i="186"/>
  <c r="O42" i="185"/>
  <c r="O38" i="185"/>
  <c r="AL37" i="185"/>
  <c r="U37" i="185"/>
  <c r="U36" i="185"/>
  <c r="AL35" i="185"/>
  <c r="U35" i="185"/>
  <c r="U34" i="185"/>
  <c r="O33" i="185"/>
  <c r="O32" i="185"/>
  <c r="AJ31" i="185"/>
  <c r="S31" i="185"/>
  <c r="AJ30" i="185"/>
  <c r="S30" i="185"/>
  <c r="AJ29" i="185"/>
  <c r="S29" i="185"/>
  <c r="AJ28" i="185"/>
  <c r="S28" i="185"/>
  <c r="AJ27" i="185"/>
  <c r="S27" i="185"/>
  <c r="AJ26" i="185"/>
  <c r="S26" i="185"/>
  <c r="AJ25" i="185"/>
  <c r="S25" i="185"/>
  <c r="AJ24" i="185"/>
  <c r="S24" i="185"/>
  <c r="AJ23" i="185"/>
  <c r="S23" i="185"/>
  <c r="AJ22" i="185"/>
  <c r="S22" i="185"/>
  <c r="AJ21" i="185"/>
  <c r="S21" i="185"/>
  <c r="AJ20" i="185"/>
  <c r="S20" i="185"/>
  <c r="AJ19" i="185"/>
  <c r="S19" i="185"/>
  <c r="AK18" i="185"/>
  <c r="T18" i="185"/>
  <c r="AJ17" i="185"/>
  <c r="S17" i="185"/>
  <c r="AJ16" i="185"/>
  <c r="S16" i="185"/>
  <c r="O14" i="185"/>
  <c r="AM13" i="185"/>
  <c r="O12" i="185"/>
  <c r="O10" i="185"/>
  <c r="AI9" i="185"/>
  <c r="O8" i="185"/>
  <c r="O7" i="185"/>
  <c r="Q6" i="185"/>
  <c r="AR5" i="185"/>
  <c r="AM5" i="185"/>
  <c r="O5" i="185"/>
  <c r="O4" i="185"/>
  <c r="O3" i="185"/>
  <c r="O42" i="184"/>
  <c r="O38" i="184"/>
  <c r="AL37" i="184"/>
  <c r="U37" i="184"/>
  <c r="U36" i="184"/>
  <c r="AL35" i="184"/>
  <c r="U35" i="184"/>
  <c r="U34" i="184"/>
  <c r="O33" i="184"/>
  <c r="O32" i="184"/>
  <c r="AJ31" i="184"/>
  <c r="S31" i="184"/>
  <c r="AJ30" i="184"/>
  <c r="S30" i="184"/>
  <c r="AJ29" i="184"/>
  <c r="S29" i="184"/>
  <c r="AJ28" i="184"/>
  <c r="S28" i="184"/>
  <c r="AJ27" i="184"/>
  <c r="S27" i="184"/>
  <c r="AJ26" i="184"/>
  <c r="S26" i="184"/>
  <c r="AJ25" i="184"/>
  <c r="S25" i="184"/>
  <c r="AJ24" i="184"/>
  <c r="S24" i="184"/>
  <c r="AJ23" i="184"/>
  <c r="S23" i="184"/>
  <c r="AJ22" i="184"/>
  <c r="S22" i="184"/>
  <c r="AJ21" i="184"/>
  <c r="S21" i="184"/>
  <c r="AJ20" i="184"/>
  <c r="S20" i="184"/>
  <c r="AJ19" i="184"/>
  <c r="S19" i="184"/>
  <c r="AK18" i="184"/>
  <c r="T18" i="184"/>
  <c r="AJ17" i="184"/>
  <c r="S17" i="184"/>
  <c r="AJ16" i="184"/>
  <c r="S16" i="184"/>
  <c r="O14" i="184"/>
  <c r="AM13" i="184"/>
  <c r="O12" i="184"/>
  <c r="O10" i="184"/>
  <c r="AI9" i="184"/>
  <c r="O8" i="184"/>
  <c r="O7" i="184"/>
  <c r="Q6" i="184"/>
  <c r="AR5" i="184"/>
  <c r="AM5" i="184"/>
  <c r="O5" i="184"/>
  <c r="O4" i="184"/>
  <c r="O3" i="184"/>
  <c r="O42" i="183"/>
  <c r="O38" i="183"/>
  <c r="AL37" i="183"/>
  <c r="U37" i="183"/>
  <c r="U36" i="183"/>
  <c r="AL35" i="183"/>
  <c r="U35" i="183"/>
  <c r="U34" i="183"/>
  <c r="O33" i="183"/>
  <c r="O32" i="183"/>
  <c r="AJ31" i="183"/>
  <c r="S31" i="183"/>
  <c r="AJ30" i="183"/>
  <c r="S30" i="183"/>
  <c r="AJ29" i="183"/>
  <c r="S29" i="183"/>
  <c r="AJ28" i="183"/>
  <c r="S28" i="183"/>
  <c r="AJ27" i="183"/>
  <c r="S27" i="183"/>
  <c r="AJ26" i="183"/>
  <c r="S26" i="183"/>
  <c r="AJ25" i="183"/>
  <c r="S25" i="183"/>
  <c r="AJ24" i="183"/>
  <c r="S24" i="183"/>
  <c r="AJ23" i="183"/>
  <c r="S23" i="183"/>
  <c r="AJ22" i="183"/>
  <c r="S22" i="183"/>
  <c r="AJ21" i="183"/>
  <c r="S21" i="183"/>
  <c r="AJ20" i="183"/>
  <c r="S20" i="183"/>
  <c r="AJ19" i="183"/>
  <c r="S19" i="183"/>
  <c r="AK18" i="183"/>
  <c r="T18" i="183"/>
  <c r="AJ17" i="183"/>
  <c r="S17" i="183"/>
  <c r="AJ16" i="183"/>
  <c r="S16" i="183"/>
  <c r="O14" i="183"/>
  <c r="AM13" i="183"/>
  <c r="O12" i="183"/>
  <c r="O10" i="183"/>
  <c r="AI9" i="183"/>
  <c r="O8" i="183"/>
  <c r="O7" i="183"/>
  <c r="Q6" i="183"/>
  <c r="AR5" i="183"/>
  <c r="AM5" i="183"/>
  <c r="O5" i="183"/>
  <c r="O4" i="183"/>
  <c r="O3" i="183"/>
  <c r="O42" i="182"/>
  <c r="O38" i="182"/>
  <c r="AL37" i="182"/>
  <c r="U37" i="182"/>
  <c r="U36" i="182"/>
  <c r="AL35" i="182"/>
  <c r="U35" i="182"/>
  <c r="U34" i="182"/>
  <c r="O33" i="182"/>
  <c r="O32" i="182"/>
  <c r="AJ31" i="182"/>
  <c r="S31" i="182"/>
  <c r="AJ30" i="182"/>
  <c r="S30" i="182"/>
  <c r="AJ29" i="182"/>
  <c r="S29" i="182"/>
  <c r="AJ28" i="182"/>
  <c r="S28" i="182"/>
  <c r="AJ27" i="182"/>
  <c r="S27" i="182"/>
  <c r="AJ26" i="182"/>
  <c r="S26" i="182"/>
  <c r="AJ25" i="182"/>
  <c r="S25" i="182"/>
  <c r="AJ24" i="182"/>
  <c r="S24" i="182"/>
  <c r="AJ23" i="182"/>
  <c r="S23" i="182"/>
  <c r="AJ22" i="182"/>
  <c r="S22" i="182"/>
  <c r="AJ21" i="182"/>
  <c r="S21" i="182"/>
  <c r="AJ20" i="182"/>
  <c r="S20" i="182"/>
  <c r="AJ19" i="182"/>
  <c r="S19" i="182"/>
  <c r="AK18" i="182"/>
  <c r="T18" i="182"/>
  <c r="AJ17" i="182"/>
  <c r="S17" i="182"/>
  <c r="AJ16" i="182"/>
  <c r="S16" i="182"/>
  <c r="O14" i="182"/>
  <c r="AM13" i="182"/>
  <c r="O12" i="182"/>
  <c r="O10" i="182"/>
  <c r="AI9" i="182"/>
  <c r="O8" i="182"/>
  <c r="O7" i="182"/>
  <c r="Q6" i="182"/>
  <c r="AR5" i="182"/>
  <c r="AM5" i="182"/>
  <c r="O5" i="182"/>
  <c r="O4" i="182"/>
  <c r="O3" i="182"/>
  <c r="O42" i="181"/>
  <c r="O38" i="181"/>
  <c r="AL37" i="181"/>
  <c r="U37" i="181"/>
  <c r="U36" i="181"/>
  <c r="AL35" i="181"/>
  <c r="U35" i="181"/>
  <c r="U34" i="181"/>
  <c r="O33" i="181"/>
  <c r="O32" i="181"/>
  <c r="AJ31" i="181"/>
  <c r="S31" i="181"/>
  <c r="AJ30" i="181"/>
  <c r="S30" i="181"/>
  <c r="AJ29" i="181"/>
  <c r="S29" i="181"/>
  <c r="AJ28" i="181"/>
  <c r="S28" i="181"/>
  <c r="AJ27" i="181"/>
  <c r="S27" i="181"/>
  <c r="AJ26" i="181"/>
  <c r="S26" i="181"/>
  <c r="AJ25" i="181"/>
  <c r="S25" i="181"/>
  <c r="AJ24" i="181"/>
  <c r="S24" i="181"/>
  <c r="AJ23" i="181"/>
  <c r="S23" i="181"/>
  <c r="AJ22" i="181"/>
  <c r="S22" i="181"/>
  <c r="AJ21" i="181"/>
  <c r="S21" i="181"/>
  <c r="AJ20" i="181"/>
  <c r="S20" i="181"/>
  <c r="AJ19" i="181"/>
  <c r="S19" i="181"/>
  <c r="AK18" i="181"/>
  <c r="T18" i="181"/>
  <c r="AJ17" i="181"/>
  <c r="S17" i="181"/>
  <c r="AJ16" i="181"/>
  <c r="S16" i="181"/>
  <c r="O14" i="181"/>
  <c r="AM13" i="181"/>
  <c r="O12" i="181"/>
  <c r="O10" i="181"/>
  <c r="AI9" i="181"/>
  <c r="O8" i="181"/>
  <c r="O7" i="181"/>
  <c r="Q6" i="181"/>
  <c r="AR5" i="181"/>
  <c r="AM5" i="181"/>
  <c r="O5" i="181"/>
  <c r="O3" i="181"/>
  <c r="O42" i="180"/>
  <c r="O38" i="180"/>
  <c r="AL37" i="180"/>
  <c r="U37" i="180"/>
  <c r="U36" i="180"/>
  <c r="AL35" i="180"/>
  <c r="U35" i="180"/>
  <c r="U34" i="180"/>
  <c r="O33" i="180"/>
  <c r="O32" i="180"/>
  <c r="AJ31" i="180"/>
  <c r="S31" i="180"/>
  <c r="AJ30" i="180"/>
  <c r="S30" i="180"/>
  <c r="AJ29" i="180"/>
  <c r="S29" i="180"/>
  <c r="AJ28" i="180"/>
  <c r="S28" i="180"/>
  <c r="AJ27" i="180"/>
  <c r="S27" i="180"/>
  <c r="AJ26" i="180"/>
  <c r="S26" i="180"/>
  <c r="AJ25" i="180"/>
  <c r="S25" i="180"/>
  <c r="AJ24" i="180"/>
  <c r="S24" i="180"/>
  <c r="AJ23" i="180"/>
  <c r="S23" i="180"/>
  <c r="AJ22" i="180"/>
  <c r="S22" i="180"/>
  <c r="AJ21" i="180"/>
  <c r="S21" i="180"/>
  <c r="AJ20" i="180"/>
  <c r="S20" i="180"/>
  <c r="AJ19" i="180"/>
  <c r="S19" i="180"/>
  <c r="AK18" i="180"/>
  <c r="T18" i="180"/>
  <c r="AJ17" i="180"/>
  <c r="S17" i="180"/>
  <c r="AJ16" i="180"/>
  <c r="S16" i="180"/>
  <c r="O14" i="180"/>
  <c r="AM13" i="180"/>
  <c r="O12" i="180"/>
  <c r="O10" i="180"/>
  <c r="AI9" i="180"/>
  <c r="O8" i="180"/>
  <c r="O7" i="180"/>
  <c r="Q6" i="180"/>
  <c r="AR5" i="180"/>
  <c r="AM5" i="180"/>
  <c r="O5" i="180"/>
  <c r="O4" i="180"/>
  <c r="O3" i="180"/>
  <c r="O42" i="179"/>
  <c r="O38" i="179"/>
  <c r="AL37" i="179"/>
  <c r="U37" i="179"/>
  <c r="U36" i="179"/>
  <c r="AL35" i="179"/>
  <c r="U35" i="179"/>
  <c r="U34" i="179"/>
  <c r="O33" i="179"/>
  <c r="O32" i="179"/>
  <c r="AJ31" i="179"/>
  <c r="S31" i="179"/>
  <c r="AJ30" i="179"/>
  <c r="S30" i="179"/>
  <c r="AJ29" i="179"/>
  <c r="S29" i="179"/>
  <c r="AJ28" i="179"/>
  <c r="S28" i="179"/>
  <c r="AJ27" i="179"/>
  <c r="S27" i="179"/>
  <c r="AJ26" i="179"/>
  <c r="S26" i="179"/>
  <c r="AJ25" i="179"/>
  <c r="S25" i="179"/>
  <c r="AJ24" i="179"/>
  <c r="S24" i="179"/>
  <c r="AJ23" i="179"/>
  <c r="S23" i="179"/>
  <c r="AJ22" i="179"/>
  <c r="S22" i="179"/>
  <c r="AJ21" i="179"/>
  <c r="S21" i="179"/>
  <c r="AJ20" i="179"/>
  <c r="S20" i="179"/>
  <c r="AJ19" i="179"/>
  <c r="S19" i="179"/>
  <c r="AK18" i="179"/>
  <c r="T18" i="179"/>
  <c r="AJ17" i="179"/>
  <c r="S17" i="179"/>
  <c r="AJ16" i="179"/>
  <c r="S16" i="179"/>
  <c r="O14" i="179"/>
  <c r="AM13" i="179"/>
  <c r="O12" i="179"/>
  <c r="O10" i="179"/>
  <c r="AI9" i="179"/>
  <c r="O8" i="179"/>
  <c r="O7" i="179"/>
  <c r="Q6" i="179"/>
  <c r="AR5" i="179"/>
  <c r="AM5" i="179"/>
  <c r="O5" i="179"/>
  <c r="O4" i="179"/>
  <c r="O3" i="179"/>
  <c r="O42" i="178"/>
  <c r="O38" i="178"/>
  <c r="AL37" i="178"/>
  <c r="U37" i="178"/>
  <c r="U36" i="178"/>
  <c r="AL35" i="178"/>
  <c r="U35" i="178"/>
  <c r="U34" i="178"/>
  <c r="O33" i="178"/>
  <c r="O32" i="178"/>
  <c r="AJ31" i="178"/>
  <c r="S31" i="178"/>
  <c r="AJ30" i="178"/>
  <c r="S30" i="178"/>
  <c r="AJ29" i="178"/>
  <c r="S29" i="178"/>
  <c r="AJ28" i="178"/>
  <c r="S28" i="178"/>
  <c r="AJ27" i="178"/>
  <c r="S27" i="178"/>
  <c r="AJ26" i="178"/>
  <c r="S26" i="178"/>
  <c r="AJ25" i="178"/>
  <c r="S25" i="178"/>
  <c r="AJ24" i="178"/>
  <c r="S24" i="178"/>
  <c r="AJ23" i="178"/>
  <c r="S23" i="178"/>
  <c r="AJ22" i="178"/>
  <c r="S22" i="178"/>
  <c r="AJ21" i="178"/>
  <c r="S21" i="178"/>
  <c r="AJ20" i="178"/>
  <c r="S20" i="178"/>
  <c r="AJ19" i="178"/>
  <c r="S19" i="178"/>
  <c r="AK18" i="178"/>
  <c r="T18" i="178"/>
  <c r="AJ17" i="178"/>
  <c r="S17" i="178"/>
  <c r="AJ16" i="178"/>
  <c r="S16" i="178"/>
  <c r="O14" i="178"/>
  <c r="AM13" i="178"/>
  <c r="O12" i="178"/>
  <c r="O10" i="178"/>
  <c r="AI9" i="178"/>
  <c r="O8" i="178"/>
  <c r="O7" i="178"/>
  <c r="Q6" i="178"/>
  <c r="AR5" i="178"/>
  <c r="AM5" i="178"/>
  <c r="O5" i="178"/>
  <c r="O4" i="178"/>
  <c r="O3" i="178"/>
  <c r="O42" i="177"/>
  <c r="O38" i="177"/>
  <c r="AL37" i="177"/>
  <c r="U37" i="177"/>
  <c r="U36" i="177"/>
  <c r="AL35" i="177"/>
  <c r="U35" i="177"/>
  <c r="U34" i="177"/>
  <c r="O33" i="177"/>
  <c r="O32" i="177"/>
  <c r="AJ31" i="177"/>
  <c r="S31" i="177"/>
  <c r="AJ30" i="177"/>
  <c r="S30" i="177"/>
  <c r="AJ29" i="177"/>
  <c r="S29" i="177"/>
  <c r="AJ28" i="177"/>
  <c r="S28" i="177"/>
  <c r="AJ27" i="177"/>
  <c r="S27" i="177"/>
  <c r="AJ26" i="177"/>
  <c r="S26" i="177"/>
  <c r="AJ25" i="177"/>
  <c r="S25" i="177"/>
  <c r="AJ24" i="177"/>
  <c r="S24" i="177"/>
  <c r="AJ23" i="177"/>
  <c r="S23" i="177"/>
  <c r="AJ22" i="177"/>
  <c r="S22" i="177"/>
  <c r="AJ21" i="177"/>
  <c r="S21" i="177"/>
  <c r="AJ20" i="177"/>
  <c r="S20" i="177"/>
  <c r="AJ19" i="177"/>
  <c r="S19" i="177"/>
  <c r="AK18" i="177"/>
  <c r="T18" i="177"/>
  <c r="AJ17" i="177"/>
  <c r="S17" i="177"/>
  <c r="AJ16" i="177"/>
  <c r="S16" i="177"/>
  <c r="O14" i="177"/>
  <c r="AM13" i="177"/>
  <c r="O12" i="177"/>
  <c r="O10" i="177"/>
  <c r="AI9" i="177"/>
  <c r="O8" i="177"/>
  <c r="O7" i="177"/>
  <c r="Q6" i="177"/>
  <c r="AR5" i="177"/>
  <c r="AM5" i="177"/>
  <c r="O5" i="177"/>
  <c r="O4" i="177"/>
  <c r="O3" i="177"/>
  <c r="O42" i="176"/>
  <c r="O38" i="176"/>
  <c r="AL37" i="176"/>
  <c r="U37" i="176"/>
  <c r="U36" i="176"/>
  <c r="AL35" i="176"/>
  <c r="U35" i="176"/>
  <c r="U34" i="176"/>
  <c r="O33" i="176"/>
  <c r="O32" i="176"/>
  <c r="AJ31" i="176"/>
  <c r="S31" i="176"/>
  <c r="AJ30" i="176"/>
  <c r="S30" i="176"/>
  <c r="AJ29" i="176"/>
  <c r="S29" i="176"/>
  <c r="AJ28" i="176"/>
  <c r="S28" i="176"/>
  <c r="AJ27" i="176"/>
  <c r="S27" i="176"/>
  <c r="AJ26" i="176"/>
  <c r="S26" i="176"/>
  <c r="AJ25" i="176"/>
  <c r="S25" i="176"/>
  <c r="AJ24" i="176"/>
  <c r="S24" i="176"/>
  <c r="AJ23" i="176"/>
  <c r="S23" i="176"/>
  <c r="AJ22" i="176"/>
  <c r="S22" i="176"/>
  <c r="AJ21" i="176"/>
  <c r="S21" i="176"/>
  <c r="AJ20" i="176"/>
  <c r="S20" i="176"/>
  <c r="AJ19" i="176"/>
  <c r="S19" i="176"/>
  <c r="AK18" i="176"/>
  <c r="T18" i="176"/>
  <c r="AJ17" i="176"/>
  <c r="S17" i="176"/>
  <c r="AJ16" i="176"/>
  <c r="S16" i="176"/>
  <c r="O14" i="176"/>
  <c r="AM13" i="176"/>
  <c r="O12" i="176"/>
  <c r="O10" i="176"/>
  <c r="AI9" i="176"/>
  <c r="O8" i="176"/>
  <c r="O7" i="176"/>
  <c r="Q6" i="176"/>
  <c r="AR5" i="176"/>
  <c r="AM5" i="176"/>
  <c r="O5" i="176"/>
  <c r="O4" i="176"/>
  <c r="O3" i="176"/>
  <c r="O42" i="175"/>
  <c r="O38" i="175"/>
  <c r="AL37" i="175"/>
  <c r="U37" i="175"/>
  <c r="U36" i="175"/>
  <c r="AL35" i="175"/>
  <c r="U35" i="175"/>
  <c r="U34" i="175"/>
  <c r="O33" i="175"/>
  <c r="O32" i="175"/>
  <c r="AJ31" i="175"/>
  <c r="S31" i="175"/>
  <c r="AJ30" i="175"/>
  <c r="S30" i="175"/>
  <c r="AJ29" i="175"/>
  <c r="S29" i="175"/>
  <c r="AJ28" i="175"/>
  <c r="S28" i="175"/>
  <c r="AJ27" i="175"/>
  <c r="S27" i="175"/>
  <c r="AJ26" i="175"/>
  <c r="S26" i="175"/>
  <c r="AJ25" i="175"/>
  <c r="S25" i="175"/>
  <c r="AJ24" i="175"/>
  <c r="S24" i="175"/>
  <c r="AJ23" i="175"/>
  <c r="S23" i="175"/>
  <c r="AJ22" i="175"/>
  <c r="S22" i="175"/>
  <c r="AJ21" i="175"/>
  <c r="S21" i="175"/>
  <c r="AJ20" i="175"/>
  <c r="S20" i="175"/>
  <c r="AJ19" i="175"/>
  <c r="S19" i="175"/>
  <c r="AK18" i="175"/>
  <c r="T18" i="175"/>
  <c r="AJ17" i="175"/>
  <c r="S17" i="175"/>
  <c r="AJ16" i="175"/>
  <c r="S16" i="175"/>
  <c r="O14" i="175"/>
  <c r="AM13" i="175"/>
  <c r="O12" i="175"/>
  <c r="O10" i="175"/>
  <c r="AI9" i="175"/>
  <c r="O8" i="175"/>
  <c r="O7" i="175"/>
  <c r="Q6" i="175"/>
  <c r="AR5" i="175"/>
  <c r="AM5" i="175"/>
  <c r="O5" i="175"/>
  <c r="O4" i="175"/>
  <c r="O3" i="175"/>
  <c r="O42" i="174"/>
  <c r="O38" i="174"/>
  <c r="AL37" i="174"/>
  <c r="U37" i="174"/>
  <c r="U36" i="174"/>
  <c r="AL35" i="174"/>
  <c r="U35" i="174"/>
  <c r="U34" i="174"/>
  <c r="O33" i="174"/>
  <c r="O32" i="174"/>
  <c r="AJ31" i="174"/>
  <c r="S31" i="174"/>
  <c r="AJ30" i="174"/>
  <c r="S30" i="174"/>
  <c r="AJ29" i="174"/>
  <c r="S29" i="174"/>
  <c r="AJ28" i="174"/>
  <c r="S28" i="174"/>
  <c r="AJ27" i="174"/>
  <c r="S27" i="174"/>
  <c r="AJ26" i="174"/>
  <c r="S26" i="174"/>
  <c r="AJ25" i="174"/>
  <c r="S25" i="174"/>
  <c r="AJ24" i="174"/>
  <c r="S24" i="174"/>
  <c r="AJ23" i="174"/>
  <c r="S23" i="174"/>
  <c r="AJ22" i="174"/>
  <c r="S22" i="174"/>
  <c r="AJ21" i="174"/>
  <c r="S21" i="174"/>
  <c r="AJ20" i="174"/>
  <c r="S20" i="174"/>
  <c r="AJ19" i="174"/>
  <c r="S19" i="174"/>
  <c r="AK18" i="174"/>
  <c r="T18" i="174"/>
  <c r="AJ17" i="174"/>
  <c r="S17" i="174"/>
  <c r="AJ16" i="174"/>
  <c r="S16" i="174"/>
  <c r="O14" i="174"/>
  <c r="AM13" i="174"/>
  <c r="O12" i="174"/>
  <c r="O10" i="174"/>
  <c r="AI9" i="174"/>
  <c r="O8" i="174"/>
  <c r="O7" i="174"/>
  <c r="Q6" i="174"/>
  <c r="AR5" i="174"/>
  <c r="AM5" i="174"/>
  <c r="O5" i="174"/>
  <c r="O4" i="174"/>
  <c r="O3" i="174"/>
  <c r="O42" i="173"/>
  <c r="O38" i="173"/>
  <c r="AL37" i="173"/>
  <c r="U37" i="173"/>
  <c r="U36" i="173"/>
  <c r="AL35" i="173"/>
  <c r="U35" i="173"/>
  <c r="U34" i="173"/>
  <c r="O33" i="173"/>
  <c r="O32" i="173"/>
  <c r="AJ31" i="173"/>
  <c r="S31" i="173"/>
  <c r="AJ30" i="173"/>
  <c r="S30" i="173"/>
  <c r="AJ29" i="173"/>
  <c r="S29" i="173"/>
  <c r="AJ28" i="173"/>
  <c r="S28" i="173"/>
  <c r="AJ27" i="173"/>
  <c r="S27" i="173"/>
  <c r="AJ26" i="173"/>
  <c r="S26" i="173"/>
  <c r="AJ25" i="173"/>
  <c r="S25" i="173"/>
  <c r="AJ24" i="173"/>
  <c r="S24" i="173"/>
  <c r="AJ23" i="173"/>
  <c r="S23" i="173"/>
  <c r="AJ22" i="173"/>
  <c r="S22" i="173"/>
  <c r="AJ21" i="173"/>
  <c r="S21" i="173"/>
  <c r="AJ20" i="173"/>
  <c r="S20" i="173"/>
  <c r="AJ19" i="173"/>
  <c r="S19" i="173"/>
  <c r="AK18" i="173"/>
  <c r="T18" i="173"/>
  <c r="AJ17" i="173"/>
  <c r="S17" i="173"/>
  <c r="AJ16" i="173"/>
  <c r="S16" i="173"/>
  <c r="O14" i="173"/>
  <c r="AM13" i="173"/>
  <c r="O12" i="173"/>
  <c r="O10" i="173"/>
  <c r="AI9" i="173"/>
  <c r="O8" i="173"/>
  <c r="O7" i="173"/>
  <c r="Q6" i="173"/>
  <c r="AR5" i="173"/>
  <c r="AM5" i="173"/>
  <c r="O5" i="173"/>
  <c r="O4" i="173"/>
  <c r="O3" i="173"/>
  <c r="O42" i="172"/>
  <c r="O38" i="172"/>
  <c r="AL37" i="172"/>
  <c r="U37" i="172"/>
  <c r="U36" i="172"/>
  <c r="AL35" i="172"/>
  <c r="U35" i="172"/>
  <c r="U34" i="172"/>
  <c r="O33" i="172"/>
  <c r="O32" i="172"/>
  <c r="AJ31" i="172"/>
  <c r="S31" i="172"/>
  <c r="AJ30" i="172"/>
  <c r="S30" i="172"/>
  <c r="AJ29" i="172"/>
  <c r="S29" i="172"/>
  <c r="AJ28" i="172"/>
  <c r="S28" i="172"/>
  <c r="AJ27" i="172"/>
  <c r="S27" i="172"/>
  <c r="AJ26" i="172"/>
  <c r="S26" i="172"/>
  <c r="AJ25" i="172"/>
  <c r="S25" i="172"/>
  <c r="AJ24" i="172"/>
  <c r="S24" i="172"/>
  <c r="AJ23" i="172"/>
  <c r="S23" i="172"/>
  <c r="AJ22" i="172"/>
  <c r="S22" i="172"/>
  <c r="AJ21" i="172"/>
  <c r="S21" i="172"/>
  <c r="AJ20" i="172"/>
  <c r="S20" i="172"/>
  <c r="AJ19" i="172"/>
  <c r="S19" i="172"/>
  <c r="AK18" i="172"/>
  <c r="T18" i="172"/>
  <c r="AJ17" i="172"/>
  <c r="S17" i="172"/>
  <c r="AJ16" i="172"/>
  <c r="S16" i="172"/>
  <c r="O14" i="172"/>
  <c r="AM13" i="172"/>
  <c r="O12" i="172"/>
  <c r="O10" i="172"/>
  <c r="AI9" i="172"/>
  <c r="O8" i="172"/>
  <c r="O7" i="172"/>
  <c r="Q6" i="172"/>
  <c r="AR5" i="172"/>
  <c r="AM5" i="172"/>
  <c r="O5" i="172"/>
  <c r="O4" i="172"/>
  <c r="O3" i="172"/>
  <c r="O42" i="171"/>
  <c r="O38" i="171"/>
  <c r="AL37" i="171"/>
  <c r="U37" i="171"/>
  <c r="U36" i="171"/>
  <c r="AL35" i="171"/>
  <c r="U35" i="171"/>
  <c r="U34" i="171"/>
  <c r="O33" i="171"/>
  <c r="O32" i="171"/>
  <c r="AJ31" i="171"/>
  <c r="S31" i="171"/>
  <c r="AJ30" i="171"/>
  <c r="S30" i="171"/>
  <c r="AJ29" i="171"/>
  <c r="S29" i="171"/>
  <c r="AJ28" i="171"/>
  <c r="S28" i="171"/>
  <c r="AJ27" i="171"/>
  <c r="S27" i="171"/>
  <c r="AJ26" i="171"/>
  <c r="S26" i="171"/>
  <c r="AJ25" i="171"/>
  <c r="S25" i="171"/>
  <c r="AJ24" i="171"/>
  <c r="S24" i="171"/>
  <c r="AJ23" i="171"/>
  <c r="S23" i="171"/>
  <c r="AJ22" i="171"/>
  <c r="S22" i="171"/>
  <c r="AJ21" i="171"/>
  <c r="S21" i="171"/>
  <c r="AJ20" i="171"/>
  <c r="S20" i="171"/>
  <c r="AJ19" i="171"/>
  <c r="S19" i="171"/>
  <c r="AK18" i="171"/>
  <c r="T18" i="171"/>
  <c r="AJ17" i="171"/>
  <c r="S17" i="171"/>
  <c r="AJ16" i="171"/>
  <c r="S16" i="171"/>
  <c r="O14" i="171"/>
  <c r="AM13" i="171"/>
  <c r="O12" i="171"/>
  <c r="O10" i="171"/>
  <c r="AI9" i="171"/>
  <c r="O8" i="171"/>
  <c r="O7" i="171"/>
  <c r="Q6" i="171"/>
  <c r="AR5" i="171"/>
  <c r="AM5" i="171"/>
  <c r="O5" i="171"/>
  <c r="O4" i="171"/>
  <c r="O3" i="171"/>
  <c r="O42" i="170"/>
  <c r="O38" i="170"/>
  <c r="AL37" i="170"/>
  <c r="U37" i="170"/>
  <c r="U36" i="170"/>
  <c r="AL35" i="170"/>
  <c r="U35" i="170"/>
  <c r="U34" i="170"/>
  <c r="O33" i="170"/>
  <c r="O32" i="170"/>
  <c r="AJ31" i="170"/>
  <c r="S31" i="170"/>
  <c r="AJ30" i="170"/>
  <c r="S30" i="170"/>
  <c r="AJ29" i="170"/>
  <c r="S29" i="170"/>
  <c r="AJ28" i="170"/>
  <c r="S28" i="170"/>
  <c r="AJ27" i="170"/>
  <c r="S27" i="170"/>
  <c r="AJ26" i="170"/>
  <c r="S26" i="170"/>
  <c r="AJ25" i="170"/>
  <c r="S25" i="170"/>
  <c r="AJ24" i="170"/>
  <c r="S24" i="170"/>
  <c r="AJ23" i="170"/>
  <c r="S23" i="170"/>
  <c r="AJ22" i="170"/>
  <c r="S22" i="170"/>
  <c r="AJ21" i="170"/>
  <c r="S21" i="170"/>
  <c r="AJ20" i="170"/>
  <c r="S20" i="170"/>
  <c r="AJ19" i="170"/>
  <c r="S19" i="170"/>
  <c r="AK18" i="170"/>
  <c r="T18" i="170"/>
  <c r="AJ17" i="170"/>
  <c r="S17" i="170"/>
  <c r="AJ16" i="170"/>
  <c r="S16" i="170"/>
  <c r="O14" i="170"/>
  <c r="AM13" i="170"/>
  <c r="O12" i="170"/>
  <c r="O10" i="170"/>
  <c r="AI9" i="170"/>
  <c r="O8" i="170"/>
  <c r="O7" i="170"/>
  <c r="Q6" i="170"/>
  <c r="AR5" i="170"/>
  <c r="AM5" i="170"/>
  <c r="O5" i="170"/>
  <c r="O4" i="170"/>
  <c r="O3" i="170"/>
  <c r="O42" i="169"/>
  <c r="O38" i="169"/>
  <c r="AL37" i="169"/>
  <c r="U37" i="169"/>
  <c r="U36" i="169"/>
  <c r="AL35" i="169"/>
  <c r="U35" i="169"/>
  <c r="U34" i="169"/>
  <c r="O33" i="169"/>
  <c r="O32" i="169"/>
  <c r="AJ31" i="169"/>
  <c r="S31" i="169"/>
  <c r="AJ30" i="169"/>
  <c r="S30" i="169"/>
  <c r="AJ29" i="169"/>
  <c r="S29" i="169"/>
  <c r="AJ28" i="169"/>
  <c r="S28" i="169"/>
  <c r="AJ27" i="169"/>
  <c r="S27" i="169"/>
  <c r="AJ26" i="169"/>
  <c r="S26" i="169"/>
  <c r="AJ25" i="169"/>
  <c r="S25" i="169"/>
  <c r="AJ24" i="169"/>
  <c r="S24" i="169"/>
  <c r="AJ23" i="169"/>
  <c r="S23" i="169"/>
  <c r="AJ22" i="169"/>
  <c r="S22" i="169"/>
  <c r="AJ21" i="169"/>
  <c r="S21" i="169"/>
  <c r="AJ20" i="169"/>
  <c r="S20" i="169"/>
  <c r="AJ19" i="169"/>
  <c r="S19" i="169"/>
  <c r="AK18" i="169"/>
  <c r="T18" i="169"/>
  <c r="AJ17" i="169"/>
  <c r="S17" i="169"/>
  <c r="AJ16" i="169"/>
  <c r="S16" i="169"/>
  <c r="O14" i="169"/>
  <c r="AM13" i="169"/>
  <c r="O12" i="169"/>
  <c r="O10" i="169"/>
  <c r="AI9" i="169"/>
  <c r="O8" i="169"/>
  <c r="O7" i="169"/>
  <c r="Q6" i="169"/>
  <c r="AR5" i="169"/>
  <c r="AM5" i="169"/>
  <c r="O5" i="169"/>
  <c r="O4" i="169"/>
  <c r="O3" i="169"/>
  <c r="O42" i="168"/>
  <c r="O38" i="168"/>
  <c r="AL37" i="168"/>
  <c r="U37" i="168"/>
  <c r="U36" i="168"/>
  <c r="AL35" i="168"/>
  <c r="U35" i="168"/>
  <c r="U34" i="168"/>
  <c r="O33" i="168"/>
  <c r="O32" i="168"/>
  <c r="AJ31" i="168"/>
  <c r="S31" i="168"/>
  <c r="AJ30" i="168"/>
  <c r="S30" i="168"/>
  <c r="AJ29" i="168"/>
  <c r="S29" i="168"/>
  <c r="AJ28" i="168"/>
  <c r="S28" i="168"/>
  <c r="AJ27" i="168"/>
  <c r="S27" i="168"/>
  <c r="AJ26" i="168"/>
  <c r="S26" i="168"/>
  <c r="AJ25" i="168"/>
  <c r="S25" i="168"/>
  <c r="AJ24" i="168"/>
  <c r="S24" i="168"/>
  <c r="AJ23" i="168"/>
  <c r="S23" i="168"/>
  <c r="AJ22" i="168"/>
  <c r="S22" i="168"/>
  <c r="AJ21" i="168"/>
  <c r="S21" i="168"/>
  <c r="AJ20" i="168"/>
  <c r="S20" i="168"/>
  <c r="AJ19" i="168"/>
  <c r="S19" i="168"/>
  <c r="AK18" i="168"/>
  <c r="T18" i="168"/>
  <c r="AJ17" i="168"/>
  <c r="S17" i="168"/>
  <c r="AJ16" i="168"/>
  <c r="S16" i="168"/>
  <c r="O14" i="168"/>
  <c r="AM13" i="168"/>
  <c r="O12" i="168"/>
  <c r="O10" i="168"/>
  <c r="AI9" i="168"/>
  <c r="O8" i="168"/>
  <c r="O7" i="168"/>
  <c r="Q6" i="168"/>
  <c r="AR5" i="168"/>
  <c r="AM5" i="168"/>
  <c r="O5" i="168"/>
  <c r="O4" i="168"/>
  <c r="O3" i="168"/>
  <c r="O42" i="167"/>
  <c r="O38" i="167"/>
  <c r="AL37" i="167"/>
  <c r="U37" i="167"/>
  <c r="U36" i="167"/>
  <c r="AL35" i="167"/>
  <c r="U35" i="167"/>
  <c r="U34" i="167"/>
  <c r="O33" i="167"/>
  <c r="O32" i="167"/>
  <c r="AJ31" i="167"/>
  <c r="S31" i="167"/>
  <c r="AJ30" i="167"/>
  <c r="S30" i="167"/>
  <c r="AJ29" i="167"/>
  <c r="S29" i="167"/>
  <c r="AJ28" i="167"/>
  <c r="S28" i="167"/>
  <c r="AJ27" i="167"/>
  <c r="S27" i="167"/>
  <c r="AJ26" i="167"/>
  <c r="S26" i="167"/>
  <c r="AJ25" i="167"/>
  <c r="S25" i="167"/>
  <c r="AJ24" i="167"/>
  <c r="S24" i="167"/>
  <c r="AJ23" i="167"/>
  <c r="S23" i="167"/>
  <c r="AJ22" i="167"/>
  <c r="S22" i="167"/>
  <c r="AJ21" i="167"/>
  <c r="S21" i="167"/>
  <c r="AJ20" i="167"/>
  <c r="S20" i="167"/>
  <c r="AJ19" i="167"/>
  <c r="S19" i="167"/>
  <c r="AK18" i="167"/>
  <c r="T18" i="167"/>
  <c r="AJ17" i="167"/>
  <c r="S17" i="167"/>
  <c r="AJ16" i="167"/>
  <c r="S16" i="167"/>
  <c r="O14" i="167"/>
  <c r="AM13" i="167"/>
  <c r="O12" i="167"/>
  <c r="O10" i="167"/>
  <c r="AI9" i="167"/>
  <c r="O8" i="167"/>
  <c r="O7" i="167"/>
  <c r="Q6" i="167"/>
  <c r="AR5" i="167"/>
  <c r="AM5" i="167"/>
  <c r="O5" i="167"/>
  <c r="O4" i="167"/>
  <c r="O3" i="167"/>
  <c r="O42" i="166"/>
  <c r="O38" i="166"/>
  <c r="AL37" i="166"/>
  <c r="U37" i="166"/>
  <c r="U36" i="166"/>
  <c r="AL35" i="166"/>
  <c r="U35" i="166"/>
  <c r="U34" i="166"/>
  <c r="O33" i="166"/>
  <c r="O32" i="166"/>
  <c r="AJ31" i="166"/>
  <c r="S31" i="166"/>
  <c r="AJ30" i="166"/>
  <c r="S30" i="166"/>
  <c r="AJ29" i="166"/>
  <c r="S29" i="166"/>
  <c r="AJ28" i="166"/>
  <c r="S28" i="166"/>
  <c r="AJ27" i="166"/>
  <c r="S27" i="166"/>
  <c r="AJ26" i="166"/>
  <c r="S26" i="166"/>
  <c r="AJ25" i="166"/>
  <c r="S25" i="166"/>
  <c r="AJ24" i="166"/>
  <c r="S24" i="166"/>
  <c r="AJ23" i="166"/>
  <c r="S23" i="166"/>
  <c r="AJ22" i="166"/>
  <c r="S22" i="166"/>
  <c r="AJ21" i="166"/>
  <c r="S21" i="166"/>
  <c r="AJ20" i="166"/>
  <c r="S20" i="166"/>
  <c r="AJ19" i="166"/>
  <c r="S19" i="166"/>
  <c r="AK18" i="166"/>
  <c r="T18" i="166"/>
  <c r="AJ17" i="166"/>
  <c r="S17" i="166"/>
  <c r="AJ16" i="166"/>
  <c r="S16" i="166"/>
  <c r="O14" i="166"/>
  <c r="AM13" i="166"/>
  <c r="O12" i="166"/>
  <c r="O10" i="166"/>
  <c r="AI9" i="166"/>
  <c r="O8" i="166"/>
  <c r="O7" i="166"/>
  <c r="Q6" i="166"/>
  <c r="AR5" i="166"/>
  <c r="AM5" i="166"/>
  <c r="O5" i="166"/>
  <c r="O4" i="166"/>
  <c r="O3" i="166"/>
  <c r="O42" i="165"/>
  <c r="O38" i="165"/>
  <c r="AL37" i="165"/>
  <c r="U37" i="165"/>
  <c r="U36" i="165"/>
  <c r="AL35" i="165"/>
  <c r="U35" i="165"/>
  <c r="U34" i="165"/>
  <c r="O33" i="165"/>
  <c r="O32" i="165"/>
  <c r="AJ31" i="165"/>
  <c r="S31" i="165"/>
  <c r="AJ30" i="165"/>
  <c r="S30" i="165"/>
  <c r="AJ29" i="165"/>
  <c r="S29" i="165"/>
  <c r="AJ28" i="165"/>
  <c r="S28" i="165"/>
  <c r="AJ27" i="165"/>
  <c r="S27" i="165"/>
  <c r="AJ26" i="165"/>
  <c r="S26" i="165"/>
  <c r="AJ25" i="165"/>
  <c r="S25" i="165"/>
  <c r="AJ24" i="165"/>
  <c r="S24" i="165"/>
  <c r="AJ23" i="165"/>
  <c r="S23" i="165"/>
  <c r="AJ22" i="165"/>
  <c r="S22" i="165"/>
  <c r="AJ21" i="165"/>
  <c r="S21" i="165"/>
  <c r="AJ20" i="165"/>
  <c r="S20" i="165"/>
  <c r="AJ19" i="165"/>
  <c r="S19" i="165"/>
  <c r="AK18" i="165"/>
  <c r="T18" i="165"/>
  <c r="AJ17" i="165"/>
  <c r="S17" i="165"/>
  <c r="AJ16" i="165"/>
  <c r="S16" i="165"/>
  <c r="O14" i="165"/>
  <c r="AM13" i="165"/>
  <c r="O12" i="165"/>
  <c r="O10" i="165"/>
  <c r="AI9" i="165"/>
  <c r="O8" i="165"/>
  <c r="O7" i="165"/>
  <c r="Q6" i="165"/>
  <c r="AR5" i="165"/>
  <c r="AM5" i="165"/>
  <c r="O5" i="165"/>
  <c r="O4" i="165"/>
  <c r="O3" i="165"/>
  <c r="O42" i="164"/>
  <c r="O38" i="164"/>
  <c r="AL37" i="164"/>
  <c r="U37" i="164"/>
  <c r="U36" i="164"/>
  <c r="AL35" i="164"/>
  <c r="U35" i="164"/>
  <c r="U34" i="164"/>
  <c r="O33" i="164"/>
  <c r="O32" i="164"/>
  <c r="AJ31" i="164"/>
  <c r="S31" i="164"/>
  <c r="AJ30" i="164"/>
  <c r="S30" i="164"/>
  <c r="AJ29" i="164"/>
  <c r="S29" i="164"/>
  <c r="AJ28" i="164"/>
  <c r="S28" i="164"/>
  <c r="AJ27" i="164"/>
  <c r="S27" i="164"/>
  <c r="AJ26" i="164"/>
  <c r="S26" i="164"/>
  <c r="AJ25" i="164"/>
  <c r="S25" i="164"/>
  <c r="AJ24" i="164"/>
  <c r="S24" i="164"/>
  <c r="AJ23" i="164"/>
  <c r="S23" i="164"/>
  <c r="AJ22" i="164"/>
  <c r="S22" i="164"/>
  <c r="AJ21" i="164"/>
  <c r="S21" i="164"/>
  <c r="AJ20" i="164"/>
  <c r="S20" i="164"/>
  <c r="AJ19" i="164"/>
  <c r="S19" i="164"/>
  <c r="AK18" i="164"/>
  <c r="T18" i="164"/>
  <c r="AJ17" i="164"/>
  <c r="S17" i="164"/>
  <c r="AJ16" i="164"/>
  <c r="S16" i="164"/>
  <c r="O14" i="164"/>
  <c r="AM13" i="164"/>
  <c r="O12" i="164"/>
  <c r="O10" i="164"/>
  <c r="AI9" i="164"/>
  <c r="O8" i="164"/>
  <c r="O7" i="164"/>
  <c r="Q6" i="164"/>
  <c r="AR5" i="164"/>
  <c r="AM5" i="164"/>
  <c r="O5" i="164"/>
  <c r="O4" i="164"/>
  <c r="O3" i="164"/>
  <c r="O42" i="163"/>
  <c r="O38" i="163"/>
  <c r="AL37" i="163"/>
  <c r="U37" i="163"/>
  <c r="U36" i="163"/>
  <c r="AL35" i="163"/>
  <c r="U35" i="163"/>
  <c r="U34" i="163"/>
  <c r="O33" i="163"/>
  <c r="O32" i="163"/>
  <c r="AJ31" i="163"/>
  <c r="S31" i="163"/>
  <c r="AJ30" i="163"/>
  <c r="S30" i="163"/>
  <c r="AJ29" i="163"/>
  <c r="S29" i="163"/>
  <c r="AJ28" i="163"/>
  <c r="S28" i="163"/>
  <c r="AJ27" i="163"/>
  <c r="S27" i="163"/>
  <c r="AJ26" i="163"/>
  <c r="S26" i="163"/>
  <c r="AJ25" i="163"/>
  <c r="S25" i="163"/>
  <c r="AJ24" i="163"/>
  <c r="S24" i="163"/>
  <c r="AJ23" i="163"/>
  <c r="S23" i="163"/>
  <c r="AJ22" i="163"/>
  <c r="S22" i="163"/>
  <c r="AJ21" i="163"/>
  <c r="S21" i="163"/>
  <c r="AJ20" i="163"/>
  <c r="S20" i="163"/>
  <c r="AJ19" i="163"/>
  <c r="S19" i="163"/>
  <c r="AK18" i="163"/>
  <c r="T18" i="163"/>
  <c r="AJ17" i="163"/>
  <c r="S17" i="163"/>
  <c r="AJ16" i="163"/>
  <c r="S16" i="163"/>
  <c r="O14" i="163"/>
  <c r="AM13" i="163"/>
  <c r="O12" i="163"/>
  <c r="O10" i="163"/>
  <c r="AI9" i="163"/>
  <c r="O8" i="163"/>
  <c r="O7" i="163"/>
  <c r="Q6" i="163"/>
  <c r="AR5" i="163"/>
  <c r="AM5" i="163"/>
  <c r="O5" i="163"/>
  <c r="O4" i="163"/>
  <c r="O3" i="163"/>
  <c r="O42" i="162"/>
  <c r="O38" i="162"/>
  <c r="AL37" i="162"/>
  <c r="U37" i="162"/>
  <c r="U36" i="162"/>
  <c r="AL35" i="162"/>
  <c r="U35" i="162"/>
  <c r="U34" i="162"/>
  <c r="O33" i="162"/>
  <c r="O32" i="162"/>
  <c r="AJ31" i="162"/>
  <c r="S31" i="162"/>
  <c r="AJ30" i="162"/>
  <c r="S30" i="162"/>
  <c r="AJ29" i="162"/>
  <c r="S29" i="162"/>
  <c r="AJ28" i="162"/>
  <c r="S28" i="162"/>
  <c r="AJ27" i="162"/>
  <c r="S27" i="162"/>
  <c r="AJ26" i="162"/>
  <c r="S26" i="162"/>
  <c r="AJ25" i="162"/>
  <c r="S25" i="162"/>
  <c r="AJ24" i="162"/>
  <c r="S24" i="162"/>
  <c r="AJ23" i="162"/>
  <c r="S23" i="162"/>
  <c r="AJ22" i="162"/>
  <c r="S22" i="162"/>
  <c r="AJ21" i="162"/>
  <c r="S21" i="162"/>
  <c r="AJ20" i="162"/>
  <c r="S20" i="162"/>
  <c r="AJ19" i="162"/>
  <c r="S19" i="162"/>
  <c r="AK18" i="162"/>
  <c r="T18" i="162"/>
  <c r="AJ17" i="162"/>
  <c r="S17" i="162"/>
  <c r="AJ16" i="162"/>
  <c r="S16" i="162"/>
  <c r="O14" i="162"/>
  <c r="AM13" i="162"/>
  <c r="O12" i="162"/>
  <c r="O10" i="162"/>
  <c r="AI9" i="162"/>
  <c r="O8" i="162"/>
  <c r="O7" i="162"/>
  <c r="Q6" i="162"/>
  <c r="AR5" i="162"/>
  <c r="AM5" i="162"/>
  <c r="O5" i="162"/>
  <c r="O4" i="162"/>
  <c r="O3" i="162"/>
  <c r="O42" i="161"/>
  <c r="O38" i="161"/>
  <c r="AL37" i="161"/>
  <c r="U37" i="161"/>
  <c r="U36" i="161"/>
  <c r="AL35" i="161"/>
  <c r="U35" i="161"/>
  <c r="U34" i="161"/>
  <c r="O33" i="161"/>
  <c r="O32" i="161"/>
  <c r="AJ31" i="161"/>
  <c r="S31" i="161"/>
  <c r="AJ30" i="161"/>
  <c r="S30" i="161"/>
  <c r="AJ29" i="161"/>
  <c r="S29" i="161"/>
  <c r="AJ28" i="161"/>
  <c r="S28" i="161"/>
  <c r="AJ27" i="161"/>
  <c r="S27" i="161"/>
  <c r="AJ26" i="161"/>
  <c r="S26" i="161"/>
  <c r="AJ25" i="161"/>
  <c r="S25" i="161"/>
  <c r="AJ24" i="161"/>
  <c r="S24" i="161"/>
  <c r="AJ23" i="161"/>
  <c r="S23" i="161"/>
  <c r="AJ22" i="161"/>
  <c r="S22" i="161"/>
  <c r="AJ21" i="161"/>
  <c r="S21" i="161"/>
  <c r="AJ20" i="161"/>
  <c r="S20" i="161"/>
  <c r="AJ19" i="161"/>
  <c r="S19" i="161"/>
  <c r="AK18" i="161"/>
  <c r="T18" i="161"/>
  <c r="AJ17" i="161"/>
  <c r="S17" i="161"/>
  <c r="AJ16" i="161"/>
  <c r="S16" i="161"/>
  <c r="O14" i="161"/>
  <c r="AM13" i="161"/>
  <c r="O12" i="161"/>
  <c r="O10" i="161"/>
  <c r="AI9" i="161"/>
  <c r="O8" i="161"/>
  <c r="O7" i="161"/>
  <c r="Q6" i="161"/>
  <c r="AR5" i="161"/>
  <c r="AM5" i="161"/>
  <c r="O5" i="161"/>
  <c r="O4" i="161"/>
  <c r="O3" i="161"/>
  <c r="O42" i="160"/>
  <c r="O38" i="160"/>
  <c r="AL37" i="160"/>
  <c r="U37" i="160"/>
  <c r="U36" i="160"/>
  <c r="AL35" i="160"/>
  <c r="U35" i="160"/>
  <c r="U34" i="160"/>
  <c r="O33" i="160"/>
  <c r="O32" i="160"/>
  <c r="AJ31" i="160"/>
  <c r="S31" i="160"/>
  <c r="AJ30" i="160"/>
  <c r="S30" i="160"/>
  <c r="AJ29" i="160"/>
  <c r="S29" i="160"/>
  <c r="AJ28" i="160"/>
  <c r="S28" i="160"/>
  <c r="AJ27" i="160"/>
  <c r="S27" i="160"/>
  <c r="AJ26" i="160"/>
  <c r="S26" i="160"/>
  <c r="AJ25" i="160"/>
  <c r="S25" i="160"/>
  <c r="AJ24" i="160"/>
  <c r="S24" i="160"/>
  <c r="AJ23" i="160"/>
  <c r="S23" i="160"/>
  <c r="AJ22" i="160"/>
  <c r="S22" i="160"/>
  <c r="AJ21" i="160"/>
  <c r="S21" i="160"/>
  <c r="AJ20" i="160"/>
  <c r="S20" i="160"/>
  <c r="AJ19" i="160"/>
  <c r="S19" i="160"/>
  <c r="AK18" i="160"/>
  <c r="T18" i="160"/>
  <c r="AJ17" i="160"/>
  <c r="S17" i="160"/>
  <c r="AJ16" i="160"/>
  <c r="S16" i="160"/>
  <c r="O14" i="160"/>
  <c r="AM13" i="160"/>
  <c r="O12" i="160"/>
  <c r="O10" i="160"/>
  <c r="AI9" i="160"/>
  <c r="O8" i="160"/>
  <c r="O7" i="160"/>
  <c r="Q6" i="160"/>
  <c r="AR5" i="160"/>
  <c r="AM5" i="160"/>
  <c r="O5" i="160"/>
  <c r="O4" i="160"/>
  <c r="O3" i="160"/>
  <c r="O42" i="159"/>
  <c r="O38" i="159"/>
  <c r="AL37" i="159"/>
  <c r="U37" i="159"/>
  <c r="U36" i="159"/>
  <c r="AL35" i="159"/>
  <c r="U35" i="159"/>
  <c r="U34" i="159"/>
  <c r="O33" i="159"/>
  <c r="O32" i="159"/>
  <c r="AJ31" i="159"/>
  <c r="S31" i="159"/>
  <c r="AJ30" i="159"/>
  <c r="S30" i="159"/>
  <c r="AJ29" i="159"/>
  <c r="S29" i="159"/>
  <c r="AJ28" i="159"/>
  <c r="S28" i="159"/>
  <c r="AJ27" i="159"/>
  <c r="S27" i="159"/>
  <c r="AJ26" i="159"/>
  <c r="S26" i="159"/>
  <c r="AJ25" i="159"/>
  <c r="S25" i="159"/>
  <c r="AJ24" i="159"/>
  <c r="S24" i="159"/>
  <c r="AJ23" i="159"/>
  <c r="S23" i="159"/>
  <c r="AJ22" i="159"/>
  <c r="S22" i="159"/>
  <c r="AJ21" i="159"/>
  <c r="S21" i="159"/>
  <c r="AJ20" i="159"/>
  <c r="S20" i="159"/>
  <c r="AJ19" i="159"/>
  <c r="S19" i="159"/>
  <c r="AK18" i="159"/>
  <c r="T18" i="159"/>
  <c r="AJ17" i="159"/>
  <c r="S17" i="159"/>
  <c r="AJ16" i="159"/>
  <c r="S16" i="159"/>
  <c r="O14" i="159"/>
  <c r="AM13" i="159"/>
  <c r="O12" i="159"/>
  <c r="O10" i="159"/>
  <c r="AI9" i="159"/>
  <c r="O8" i="159"/>
  <c r="O7" i="159"/>
  <c r="Q6" i="159"/>
  <c r="AR5" i="159"/>
  <c r="AM5" i="159"/>
  <c r="O5" i="159"/>
  <c r="O4" i="159"/>
  <c r="O3" i="159"/>
  <c r="O42" i="158"/>
  <c r="O38" i="158"/>
  <c r="AL37" i="158"/>
  <c r="U37" i="158"/>
  <c r="U36" i="158"/>
  <c r="AL35" i="158"/>
  <c r="U35" i="158"/>
  <c r="U34" i="158"/>
  <c r="O33" i="158"/>
  <c r="O32" i="158"/>
  <c r="AJ31" i="158"/>
  <c r="S31" i="158"/>
  <c r="AJ30" i="158"/>
  <c r="S30" i="158"/>
  <c r="AJ29" i="158"/>
  <c r="S29" i="158"/>
  <c r="AJ28" i="158"/>
  <c r="S28" i="158"/>
  <c r="AJ27" i="158"/>
  <c r="S27" i="158"/>
  <c r="AJ26" i="158"/>
  <c r="S26" i="158"/>
  <c r="AJ25" i="158"/>
  <c r="S25" i="158"/>
  <c r="AJ24" i="158"/>
  <c r="S24" i="158"/>
  <c r="AJ23" i="158"/>
  <c r="S23" i="158"/>
  <c r="AJ22" i="158"/>
  <c r="S22" i="158"/>
  <c r="AJ21" i="158"/>
  <c r="S21" i="158"/>
  <c r="AJ20" i="158"/>
  <c r="S20" i="158"/>
  <c r="AJ19" i="158"/>
  <c r="S19" i="158"/>
  <c r="AK18" i="158"/>
  <c r="T18" i="158"/>
  <c r="AJ17" i="158"/>
  <c r="S17" i="158"/>
  <c r="AJ16" i="158"/>
  <c r="S16" i="158"/>
  <c r="O14" i="158"/>
  <c r="AM13" i="158"/>
  <c r="O12" i="158"/>
  <c r="O10" i="158"/>
  <c r="AI9" i="158"/>
  <c r="O8" i="158"/>
  <c r="O7" i="158"/>
  <c r="Q6" i="158"/>
  <c r="AR5" i="158"/>
  <c r="AM5" i="158"/>
  <c r="O5" i="158"/>
  <c r="O4" i="158"/>
  <c r="O3" i="158"/>
  <c r="O42" i="157"/>
  <c r="O38" i="157"/>
  <c r="AL37" i="157"/>
  <c r="U37" i="157"/>
  <c r="U36" i="157"/>
  <c r="AL35" i="157"/>
  <c r="U35" i="157"/>
  <c r="U34" i="157"/>
  <c r="O33" i="157"/>
  <c r="O32" i="157"/>
  <c r="AJ31" i="157"/>
  <c r="S31" i="157"/>
  <c r="AJ30" i="157"/>
  <c r="S30" i="157"/>
  <c r="AJ29" i="157"/>
  <c r="S29" i="157"/>
  <c r="AJ28" i="157"/>
  <c r="S28" i="157"/>
  <c r="AJ27" i="157"/>
  <c r="S27" i="157"/>
  <c r="AJ26" i="157"/>
  <c r="S26" i="157"/>
  <c r="AJ25" i="157"/>
  <c r="S25" i="157"/>
  <c r="AJ24" i="157"/>
  <c r="S24" i="157"/>
  <c r="AJ23" i="157"/>
  <c r="S23" i="157"/>
  <c r="AJ22" i="157"/>
  <c r="S22" i="157"/>
  <c r="AJ21" i="157"/>
  <c r="S21" i="157"/>
  <c r="AJ20" i="157"/>
  <c r="S20" i="157"/>
  <c r="AJ19" i="157"/>
  <c r="S19" i="157"/>
  <c r="AK18" i="157"/>
  <c r="T18" i="157"/>
  <c r="AJ17" i="157"/>
  <c r="S17" i="157"/>
  <c r="AJ16" i="157"/>
  <c r="S16" i="157"/>
  <c r="O14" i="157"/>
  <c r="AM13" i="157"/>
  <c r="O12" i="157"/>
  <c r="O10" i="157"/>
  <c r="AI9" i="157"/>
  <c r="O8" i="157"/>
  <c r="O7" i="157"/>
  <c r="Q6" i="157"/>
  <c r="AR5" i="157"/>
  <c r="AM5" i="157"/>
  <c r="O5" i="157"/>
  <c r="O4" i="157"/>
  <c r="O3" i="157"/>
  <c r="O42" i="156"/>
  <c r="O38" i="156"/>
  <c r="AL37" i="156"/>
  <c r="U37" i="156"/>
  <c r="U36" i="156"/>
  <c r="AL35" i="156"/>
  <c r="U35" i="156"/>
  <c r="U34" i="156"/>
  <c r="O33" i="156"/>
  <c r="O32" i="156"/>
  <c r="AJ31" i="156"/>
  <c r="S31" i="156"/>
  <c r="AJ30" i="156"/>
  <c r="S30" i="156"/>
  <c r="AJ29" i="156"/>
  <c r="S29" i="156"/>
  <c r="AJ28" i="156"/>
  <c r="S28" i="156"/>
  <c r="AJ27" i="156"/>
  <c r="S27" i="156"/>
  <c r="AJ26" i="156"/>
  <c r="S26" i="156"/>
  <c r="AJ25" i="156"/>
  <c r="S25" i="156"/>
  <c r="AJ24" i="156"/>
  <c r="S24" i="156"/>
  <c r="AJ23" i="156"/>
  <c r="S23" i="156"/>
  <c r="AJ22" i="156"/>
  <c r="S22" i="156"/>
  <c r="AJ21" i="156"/>
  <c r="S21" i="156"/>
  <c r="AJ20" i="156"/>
  <c r="S20" i="156"/>
  <c r="AJ19" i="156"/>
  <c r="S19" i="156"/>
  <c r="AK18" i="156"/>
  <c r="T18" i="156"/>
  <c r="AJ17" i="156"/>
  <c r="S17" i="156"/>
  <c r="AJ16" i="156"/>
  <c r="S16" i="156"/>
  <c r="O14" i="156"/>
  <c r="AM13" i="156"/>
  <c r="O12" i="156"/>
  <c r="O10" i="156"/>
  <c r="AI9" i="156"/>
  <c r="O8" i="156"/>
  <c r="O7" i="156"/>
  <c r="Q6" i="156"/>
  <c r="AR5" i="156"/>
  <c r="AM5" i="156"/>
  <c r="O5" i="156"/>
  <c r="O4" i="156"/>
  <c r="O3" i="156"/>
  <c r="O42" i="155"/>
  <c r="O38" i="155"/>
  <c r="AL37" i="155"/>
  <c r="U37" i="155"/>
  <c r="U36" i="155"/>
  <c r="AL35" i="155"/>
  <c r="U35" i="155"/>
  <c r="U34" i="155"/>
  <c r="O33" i="155"/>
  <c r="O32" i="155"/>
  <c r="AJ31" i="155"/>
  <c r="S31" i="155"/>
  <c r="AJ30" i="155"/>
  <c r="S30" i="155"/>
  <c r="AJ29" i="155"/>
  <c r="S29" i="155"/>
  <c r="AJ28" i="155"/>
  <c r="S28" i="155"/>
  <c r="AJ27" i="155"/>
  <c r="S27" i="155"/>
  <c r="AJ26" i="155"/>
  <c r="S26" i="155"/>
  <c r="AJ25" i="155"/>
  <c r="S25" i="155"/>
  <c r="AJ24" i="155"/>
  <c r="S24" i="155"/>
  <c r="AJ23" i="155"/>
  <c r="S23" i="155"/>
  <c r="AJ22" i="155"/>
  <c r="S22" i="155"/>
  <c r="AJ21" i="155"/>
  <c r="S21" i="155"/>
  <c r="AJ20" i="155"/>
  <c r="S20" i="155"/>
  <c r="AJ19" i="155"/>
  <c r="S19" i="155"/>
  <c r="AK18" i="155"/>
  <c r="T18" i="155"/>
  <c r="AJ17" i="155"/>
  <c r="S17" i="155"/>
  <c r="AJ16" i="155"/>
  <c r="S16" i="155"/>
  <c r="O14" i="155"/>
  <c r="AM13" i="155"/>
  <c r="O12" i="155"/>
  <c r="O10" i="155"/>
  <c r="AI9" i="155"/>
  <c r="O8" i="155"/>
  <c r="O7" i="155"/>
  <c r="Q6" i="155"/>
  <c r="AR5" i="155"/>
  <c r="AM5" i="155"/>
  <c r="O5" i="155"/>
  <c r="O4" i="155"/>
  <c r="O3" i="155"/>
  <c r="O42" i="154"/>
  <c r="O38" i="154"/>
  <c r="AL37" i="154"/>
  <c r="U37" i="154"/>
  <c r="U36" i="154"/>
  <c r="AL35" i="154"/>
  <c r="U35" i="154"/>
  <c r="U34" i="154"/>
  <c r="O33" i="154"/>
  <c r="O32" i="154"/>
  <c r="AJ31" i="154"/>
  <c r="S31" i="154"/>
  <c r="AJ30" i="154"/>
  <c r="S30" i="154"/>
  <c r="AJ29" i="154"/>
  <c r="S29" i="154"/>
  <c r="AJ28" i="154"/>
  <c r="S28" i="154"/>
  <c r="AJ27" i="154"/>
  <c r="S27" i="154"/>
  <c r="AJ26" i="154"/>
  <c r="S26" i="154"/>
  <c r="AJ25" i="154"/>
  <c r="S25" i="154"/>
  <c r="AJ24" i="154"/>
  <c r="S24" i="154"/>
  <c r="AJ23" i="154"/>
  <c r="S23" i="154"/>
  <c r="AJ22" i="154"/>
  <c r="S22" i="154"/>
  <c r="AJ21" i="154"/>
  <c r="S21" i="154"/>
  <c r="AJ20" i="154"/>
  <c r="S20" i="154"/>
  <c r="AJ19" i="154"/>
  <c r="S19" i="154"/>
  <c r="AK18" i="154"/>
  <c r="T18" i="154"/>
  <c r="AJ17" i="154"/>
  <c r="S17" i="154"/>
  <c r="AJ16" i="154"/>
  <c r="S16" i="154"/>
  <c r="O14" i="154"/>
  <c r="AM13" i="154"/>
  <c r="O12" i="154"/>
  <c r="O10" i="154"/>
  <c r="AI9" i="154"/>
  <c r="O8" i="154"/>
  <c r="O7" i="154"/>
  <c r="Q6" i="154"/>
  <c r="AR5" i="154"/>
  <c r="AM5" i="154"/>
  <c r="O5" i="154"/>
  <c r="O4" i="154"/>
  <c r="O3" i="154"/>
  <c r="O42" i="153"/>
  <c r="O38" i="153"/>
  <c r="AL37" i="153"/>
  <c r="U37" i="153"/>
  <c r="U36" i="153"/>
  <c r="AL35" i="153"/>
  <c r="U35" i="153"/>
  <c r="U34" i="153"/>
  <c r="O33" i="153"/>
  <c r="O32" i="153"/>
  <c r="AJ31" i="153"/>
  <c r="S31" i="153"/>
  <c r="AJ30" i="153"/>
  <c r="S30" i="153"/>
  <c r="AJ29" i="153"/>
  <c r="S29" i="153"/>
  <c r="AJ28" i="153"/>
  <c r="S28" i="153"/>
  <c r="AJ27" i="153"/>
  <c r="S27" i="153"/>
  <c r="AJ26" i="153"/>
  <c r="S26" i="153"/>
  <c r="AJ25" i="153"/>
  <c r="S25" i="153"/>
  <c r="AJ24" i="153"/>
  <c r="S24" i="153"/>
  <c r="AJ23" i="153"/>
  <c r="S23" i="153"/>
  <c r="AJ22" i="153"/>
  <c r="S22" i="153"/>
  <c r="AJ21" i="153"/>
  <c r="S21" i="153"/>
  <c r="AJ20" i="153"/>
  <c r="S20" i="153"/>
  <c r="AJ19" i="153"/>
  <c r="S19" i="153"/>
  <c r="AK18" i="153"/>
  <c r="T18" i="153"/>
  <c r="AJ17" i="153"/>
  <c r="S17" i="153"/>
  <c r="AJ16" i="153"/>
  <c r="S16" i="153"/>
  <c r="O14" i="153"/>
  <c r="AM13" i="153"/>
  <c r="O12" i="153"/>
  <c r="O10" i="153"/>
  <c r="AI9" i="153"/>
  <c r="O8" i="153"/>
  <c r="O7" i="153"/>
  <c r="Q6" i="153"/>
  <c r="AR5" i="153"/>
  <c r="AM5" i="153"/>
  <c r="O5" i="153"/>
  <c r="O4" i="153"/>
  <c r="O3" i="153"/>
  <c r="O3" i="138"/>
  <c r="O4" i="138"/>
  <c r="O5" i="138"/>
  <c r="AM5" i="138"/>
  <c r="AR5" i="138"/>
  <c r="Q6" i="138"/>
  <c r="O7" i="138"/>
  <c r="O8" i="138"/>
  <c r="AI9" i="138"/>
  <c r="O10" i="138"/>
  <c r="O12" i="138"/>
  <c r="AM13" i="138"/>
  <c r="O14" i="138"/>
  <c r="S16" i="138"/>
  <c r="AJ16" i="138"/>
  <c r="S17" i="138"/>
  <c r="AJ17" i="138"/>
  <c r="T18" i="138"/>
  <c r="AK18" i="138"/>
  <c r="S19" i="138"/>
  <c r="AJ19" i="138"/>
  <c r="S20" i="138"/>
  <c r="AJ20" i="138"/>
  <c r="S21" i="138"/>
  <c r="AJ21" i="138"/>
  <c r="S22" i="138"/>
  <c r="AJ22" i="138"/>
  <c r="S23" i="138"/>
  <c r="AJ23" i="138"/>
  <c r="S24" i="138"/>
  <c r="AJ24" i="138"/>
  <c r="S25" i="138"/>
  <c r="AJ25" i="138"/>
  <c r="S26" i="138"/>
  <c r="AJ26" i="138"/>
  <c r="S27" i="138"/>
  <c r="AJ27" i="138"/>
  <c r="S28" i="138"/>
  <c r="AJ28" i="138"/>
  <c r="S29" i="138"/>
  <c r="AJ29" i="138"/>
  <c r="S30" i="138"/>
  <c r="AJ30" i="138"/>
  <c r="S31" i="138"/>
  <c r="AJ31" i="138"/>
  <c r="O32" i="138"/>
  <c r="O33" i="138"/>
  <c r="U34" i="138"/>
  <c r="U35" i="138"/>
  <c r="AL35" i="138"/>
  <c r="U36" i="138"/>
  <c r="U37" i="138"/>
  <c r="AL37" i="138"/>
  <c r="O38" i="138"/>
  <c r="O42" i="138"/>
  <c r="O3" i="139"/>
  <c r="O4" i="139"/>
  <c r="O5" i="139"/>
  <c r="AM5" i="139"/>
  <c r="AR5" i="139"/>
  <c r="Q6" i="139"/>
  <c r="O7" i="139"/>
  <c r="O8" i="139"/>
  <c r="AI9" i="139"/>
  <c r="O10" i="139"/>
  <c r="O12" i="139"/>
  <c r="AM13" i="139"/>
  <c r="O14" i="139"/>
  <c r="S16" i="139"/>
  <c r="AJ16" i="139"/>
  <c r="S17" i="139"/>
  <c r="AJ17" i="139"/>
  <c r="T18" i="139"/>
  <c r="AK18" i="139"/>
  <c r="S19" i="139"/>
  <c r="AJ19" i="139"/>
  <c r="S20" i="139"/>
  <c r="AJ20" i="139"/>
  <c r="S21" i="139"/>
  <c r="AJ21" i="139"/>
  <c r="S22" i="139"/>
  <c r="AJ22" i="139"/>
  <c r="S23" i="139"/>
  <c r="AJ23" i="139"/>
  <c r="S24" i="139"/>
  <c r="AJ24" i="139"/>
  <c r="S25" i="139"/>
  <c r="AJ25" i="139"/>
  <c r="S26" i="139"/>
  <c r="AJ26" i="139"/>
  <c r="S27" i="139"/>
  <c r="AJ27" i="139"/>
  <c r="S28" i="139"/>
  <c r="AJ28" i="139"/>
  <c r="S29" i="139"/>
  <c r="AJ29" i="139"/>
  <c r="S30" i="139"/>
  <c r="AJ30" i="139"/>
  <c r="S31" i="139"/>
  <c r="AJ31" i="139"/>
  <c r="O32" i="139"/>
  <c r="O33" i="139"/>
  <c r="U34" i="139"/>
  <c r="U35" i="139"/>
  <c r="AL35" i="139"/>
  <c r="U36" i="139"/>
  <c r="U37" i="139"/>
  <c r="AL37" i="139"/>
  <c r="O38" i="139"/>
  <c r="O42" i="139"/>
  <c r="O3" i="140"/>
  <c r="O4" i="140"/>
  <c r="O5" i="140"/>
  <c r="AM5" i="140"/>
  <c r="AR5" i="140"/>
  <c r="Q6" i="140"/>
  <c r="O7" i="140"/>
  <c r="O8" i="140"/>
  <c r="AI9" i="140"/>
  <c r="O10" i="140"/>
  <c r="O12" i="140"/>
  <c r="AM13" i="140"/>
  <c r="O14" i="140"/>
  <c r="S16" i="140"/>
  <c r="AJ16" i="140"/>
  <c r="S17" i="140"/>
  <c r="AJ17" i="140"/>
  <c r="T18" i="140"/>
  <c r="AK18" i="140"/>
  <c r="S19" i="140"/>
  <c r="AJ19" i="140"/>
  <c r="S20" i="140"/>
  <c r="AJ20" i="140"/>
  <c r="S21" i="140"/>
  <c r="AJ21" i="140"/>
  <c r="S22" i="140"/>
  <c r="AJ22" i="140"/>
  <c r="S23" i="140"/>
  <c r="AJ23" i="140"/>
  <c r="S24" i="140"/>
  <c r="AJ24" i="140"/>
  <c r="S25" i="140"/>
  <c r="AJ25" i="140"/>
  <c r="S26" i="140"/>
  <c r="AJ26" i="140"/>
  <c r="S27" i="140"/>
  <c r="AJ27" i="140"/>
  <c r="S28" i="140"/>
  <c r="AJ28" i="140"/>
  <c r="S29" i="140"/>
  <c r="AJ29" i="140"/>
  <c r="S30" i="140"/>
  <c r="AJ30" i="140"/>
  <c r="S31" i="140"/>
  <c r="AJ31" i="140"/>
  <c r="O32" i="140"/>
  <c r="O33" i="140"/>
  <c r="U34" i="140"/>
  <c r="U35" i="140"/>
  <c r="AL35" i="140"/>
  <c r="U36" i="140"/>
  <c r="U37" i="140"/>
  <c r="AL37" i="140"/>
  <c r="O38" i="140"/>
  <c r="O42" i="140"/>
  <c r="O3" i="141"/>
  <c r="O4" i="141"/>
  <c r="O5" i="141"/>
  <c r="AM5" i="141"/>
  <c r="AR5" i="141"/>
  <c r="Q6" i="141"/>
  <c r="O7" i="141"/>
  <c r="O8" i="141"/>
  <c r="AI9" i="141"/>
  <c r="O10" i="141"/>
  <c r="O12" i="141"/>
  <c r="AM13" i="141"/>
  <c r="O14" i="141"/>
  <c r="S16" i="141"/>
  <c r="AJ16" i="141"/>
  <c r="S17" i="141"/>
  <c r="AJ17" i="141"/>
  <c r="T18" i="141"/>
  <c r="AK18" i="141"/>
  <c r="S19" i="141"/>
  <c r="AJ19" i="141"/>
  <c r="S20" i="141"/>
  <c r="AJ20" i="141"/>
  <c r="S21" i="141"/>
  <c r="AJ21" i="141"/>
  <c r="S22" i="141"/>
  <c r="AJ22" i="141"/>
  <c r="S23" i="141"/>
  <c r="AJ23" i="141"/>
  <c r="S24" i="141"/>
  <c r="AJ24" i="141"/>
  <c r="S25" i="141"/>
  <c r="AJ25" i="141"/>
  <c r="S26" i="141"/>
  <c r="AJ26" i="141"/>
  <c r="S27" i="141"/>
  <c r="AJ27" i="141"/>
  <c r="S28" i="141"/>
  <c r="AJ28" i="141"/>
  <c r="S29" i="141"/>
  <c r="AJ29" i="141"/>
  <c r="S30" i="141"/>
  <c r="AJ30" i="141"/>
  <c r="S31" i="141"/>
  <c r="AJ31" i="141"/>
  <c r="O32" i="141"/>
  <c r="O33" i="141"/>
  <c r="U34" i="141"/>
  <c r="U35" i="141"/>
  <c r="AL35" i="141"/>
  <c r="U36" i="141"/>
  <c r="U37" i="141"/>
  <c r="AL37" i="141"/>
  <c r="O38" i="141"/>
  <c r="O42" i="141"/>
  <c r="O3" i="142"/>
  <c r="O4" i="142"/>
  <c r="O5" i="142"/>
  <c r="AM5" i="142"/>
  <c r="AR5" i="142"/>
  <c r="Q6" i="142"/>
  <c r="O7" i="142"/>
  <c r="O8" i="142"/>
  <c r="AI9" i="142"/>
  <c r="O10" i="142"/>
  <c r="O12" i="142"/>
  <c r="AM13" i="142"/>
  <c r="O14" i="142"/>
  <c r="S16" i="142"/>
  <c r="AJ16" i="142"/>
  <c r="S17" i="142"/>
  <c r="AJ17" i="142"/>
  <c r="T18" i="142"/>
  <c r="AK18" i="142"/>
  <c r="S19" i="142"/>
  <c r="AJ19" i="142"/>
  <c r="S20" i="142"/>
  <c r="AJ20" i="142"/>
  <c r="S21" i="142"/>
  <c r="AJ21" i="142"/>
  <c r="S22" i="142"/>
  <c r="AJ22" i="142"/>
  <c r="S23" i="142"/>
  <c r="AJ23" i="142"/>
  <c r="S24" i="142"/>
  <c r="AJ24" i="142"/>
  <c r="S25" i="142"/>
  <c r="AJ25" i="142"/>
  <c r="S26" i="142"/>
  <c r="AJ26" i="142"/>
  <c r="S27" i="142"/>
  <c r="AJ27" i="142"/>
  <c r="S28" i="142"/>
  <c r="AJ28" i="142"/>
  <c r="S29" i="142"/>
  <c r="AJ29" i="142"/>
  <c r="S30" i="142"/>
  <c r="AJ30" i="142"/>
  <c r="S31" i="142"/>
  <c r="AJ31" i="142"/>
  <c r="O32" i="142"/>
  <c r="O33" i="142"/>
  <c r="U34" i="142"/>
  <c r="U35" i="142"/>
  <c r="AL35" i="142"/>
  <c r="U36" i="142"/>
  <c r="U37" i="142"/>
  <c r="AL37" i="142"/>
  <c r="O38" i="142"/>
  <c r="O42" i="142"/>
  <c r="O3" i="143"/>
  <c r="O4" i="143"/>
  <c r="O5" i="143"/>
  <c r="AM5" i="143"/>
  <c r="AR5" i="143"/>
  <c r="Q6" i="143"/>
  <c r="O7" i="143"/>
  <c r="O8" i="143"/>
  <c r="AI9" i="143"/>
  <c r="O10" i="143"/>
  <c r="O12" i="143"/>
  <c r="AM13" i="143"/>
  <c r="O14" i="143"/>
  <c r="S16" i="143"/>
  <c r="AJ16" i="143"/>
  <c r="S17" i="143"/>
  <c r="AJ17" i="143"/>
  <c r="T18" i="143"/>
  <c r="AK18" i="143"/>
  <c r="S19" i="143"/>
  <c r="AJ19" i="143"/>
  <c r="S20" i="143"/>
  <c r="AJ20" i="143"/>
  <c r="S21" i="143"/>
  <c r="AJ21" i="143"/>
  <c r="S22" i="143"/>
  <c r="AJ22" i="143"/>
  <c r="S23" i="143"/>
  <c r="AJ23" i="143"/>
  <c r="S24" i="143"/>
  <c r="AJ24" i="143"/>
  <c r="S25" i="143"/>
  <c r="AJ25" i="143"/>
  <c r="S26" i="143"/>
  <c r="AJ26" i="143"/>
  <c r="S27" i="143"/>
  <c r="AJ27" i="143"/>
  <c r="S28" i="143"/>
  <c r="AJ28" i="143"/>
  <c r="S29" i="143"/>
  <c r="AJ29" i="143"/>
  <c r="S30" i="143"/>
  <c r="AJ30" i="143"/>
  <c r="S31" i="143"/>
  <c r="AJ31" i="143"/>
  <c r="O32" i="143"/>
  <c r="O33" i="143"/>
  <c r="U34" i="143"/>
  <c r="U35" i="143"/>
  <c r="AL35" i="143"/>
  <c r="U36" i="143"/>
  <c r="U37" i="143"/>
  <c r="AL37" i="143"/>
  <c r="O38" i="143"/>
  <c r="O42" i="143"/>
  <c r="O3" i="144"/>
  <c r="O4" i="144"/>
  <c r="O5" i="144"/>
  <c r="AM5" i="144"/>
  <c r="AR5" i="144"/>
  <c r="Q6" i="144"/>
  <c r="O7" i="144"/>
  <c r="O8" i="144"/>
  <c r="AI9" i="144"/>
  <c r="O10" i="144"/>
  <c r="O12" i="144"/>
  <c r="AM13" i="144"/>
  <c r="O14" i="144"/>
  <c r="S16" i="144"/>
  <c r="AJ16" i="144"/>
  <c r="S17" i="144"/>
  <c r="AJ17" i="144"/>
  <c r="T18" i="144"/>
  <c r="AK18" i="144"/>
  <c r="S19" i="144"/>
  <c r="AJ19" i="144"/>
  <c r="S20" i="144"/>
  <c r="AJ20" i="144"/>
  <c r="S21" i="144"/>
  <c r="AJ21" i="144"/>
  <c r="S22" i="144"/>
  <c r="AJ22" i="144"/>
  <c r="S23" i="144"/>
  <c r="AJ23" i="144"/>
  <c r="S24" i="144"/>
  <c r="AJ24" i="144"/>
  <c r="S25" i="144"/>
  <c r="AJ25" i="144"/>
  <c r="S26" i="144"/>
  <c r="AJ26" i="144"/>
  <c r="S27" i="144"/>
  <c r="AJ27" i="144"/>
  <c r="S28" i="144"/>
  <c r="AJ28" i="144"/>
  <c r="S29" i="144"/>
  <c r="AJ29" i="144"/>
  <c r="S30" i="144"/>
  <c r="AJ30" i="144"/>
  <c r="S31" i="144"/>
  <c r="AJ31" i="144"/>
  <c r="O32" i="144"/>
  <c r="O33" i="144"/>
  <c r="U34" i="144"/>
  <c r="U35" i="144"/>
  <c r="AL35" i="144"/>
  <c r="U36" i="144"/>
  <c r="U37" i="144"/>
  <c r="AL37" i="144"/>
  <c r="O38" i="144"/>
  <c r="O42" i="144"/>
  <c r="O3" i="145"/>
  <c r="O4" i="145"/>
  <c r="O5" i="145"/>
  <c r="AM5" i="145"/>
  <c r="AR5" i="145"/>
  <c r="Q6" i="145"/>
  <c r="O7" i="145"/>
  <c r="O8" i="145"/>
  <c r="AI9" i="145"/>
  <c r="O10" i="145"/>
  <c r="O12" i="145"/>
  <c r="AM13" i="145"/>
  <c r="O14" i="145"/>
  <c r="S16" i="145"/>
  <c r="AJ16" i="145"/>
  <c r="S17" i="145"/>
  <c r="AJ17" i="145"/>
  <c r="T18" i="145"/>
  <c r="AK18" i="145"/>
  <c r="S19" i="145"/>
  <c r="AJ19" i="145"/>
  <c r="S20" i="145"/>
  <c r="AJ20" i="145"/>
  <c r="S21" i="145"/>
  <c r="AJ21" i="145"/>
  <c r="S22" i="145"/>
  <c r="AJ22" i="145"/>
  <c r="S23" i="145"/>
  <c r="AJ23" i="145"/>
  <c r="S24" i="145"/>
  <c r="AJ24" i="145"/>
  <c r="S25" i="145"/>
  <c r="AJ25" i="145"/>
  <c r="S26" i="145"/>
  <c r="AJ26" i="145"/>
  <c r="S27" i="145"/>
  <c r="AJ27" i="145"/>
  <c r="S28" i="145"/>
  <c r="AJ28" i="145"/>
  <c r="S29" i="145"/>
  <c r="AJ29" i="145"/>
  <c r="S30" i="145"/>
  <c r="AJ30" i="145"/>
  <c r="S31" i="145"/>
  <c r="AJ31" i="145"/>
  <c r="O32" i="145"/>
  <c r="O33" i="145"/>
  <c r="U34" i="145"/>
  <c r="U35" i="145"/>
  <c r="AL35" i="145"/>
  <c r="U36" i="145"/>
  <c r="U37" i="145"/>
  <c r="AL37" i="145"/>
  <c r="O38" i="145"/>
  <c r="O42" i="145"/>
  <c r="O3" i="146"/>
  <c r="O4" i="146"/>
  <c r="O5" i="146"/>
  <c r="AM5" i="146"/>
  <c r="AR5" i="146"/>
  <c r="Q6" i="146"/>
  <c r="O7" i="146"/>
  <c r="O8" i="146"/>
  <c r="AI9" i="146"/>
  <c r="O10" i="146"/>
  <c r="O12" i="146"/>
  <c r="AM13" i="146"/>
  <c r="O14" i="146"/>
  <c r="S16" i="146"/>
  <c r="AJ16" i="146"/>
  <c r="S17" i="146"/>
  <c r="AJ17" i="146"/>
  <c r="T18" i="146"/>
  <c r="AK18" i="146"/>
  <c r="S19" i="146"/>
  <c r="AJ19" i="146"/>
  <c r="S20" i="146"/>
  <c r="AJ20" i="146"/>
  <c r="S21" i="146"/>
  <c r="AJ21" i="146"/>
  <c r="S22" i="146"/>
  <c r="AJ22" i="146"/>
  <c r="S23" i="146"/>
  <c r="AJ23" i="146"/>
  <c r="S24" i="146"/>
  <c r="AJ24" i="146"/>
  <c r="S25" i="146"/>
  <c r="AJ25" i="146"/>
  <c r="S26" i="146"/>
  <c r="AJ26" i="146"/>
  <c r="S27" i="146"/>
  <c r="AJ27" i="146"/>
  <c r="S28" i="146"/>
  <c r="AJ28" i="146"/>
  <c r="S29" i="146"/>
  <c r="AJ29" i="146"/>
  <c r="S30" i="146"/>
  <c r="AJ30" i="146"/>
  <c r="S31" i="146"/>
  <c r="AJ31" i="146"/>
  <c r="O32" i="146"/>
  <c r="O33" i="146"/>
  <c r="U34" i="146"/>
  <c r="U35" i="146"/>
  <c r="AL35" i="146"/>
  <c r="U36" i="146"/>
  <c r="U37" i="146"/>
  <c r="AL37" i="146"/>
  <c r="O38" i="146"/>
  <c r="O42" i="146"/>
  <c r="O3" i="147"/>
  <c r="O4" i="147"/>
  <c r="O5" i="147"/>
  <c r="AM5" i="147"/>
  <c r="AR5" i="147"/>
  <c r="Q6" i="147"/>
  <c r="O7" i="147"/>
  <c r="O8" i="147"/>
  <c r="AI9" i="147"/>
  <c r="O10" i="147"/>
  <c r="O12" i="147"/>
  <c r="AM13" i="147"/>
  <c r="O14" i="147"/>
  <c r="S16" i="147"/>
  <c r="AJ16" i="147"/>
  <c r="S17" i="147"/>
  <c r="AJ17" i="147"/>
  <c r="T18" i="147"/>
  <c r="AK18" i="147"/>
  <c r="S19" i="147"/>
  <c r="AJ19" i="147"/>
  <c r="S20" i="147"/>
  <c r="AJ20" i="147"/>
  <c r="S21" i="147"/>
  <c r="AJ21" i="147"/>
  <c r="S22" i="147"/>
  <c r="AJ22" i="147"/>
  <c r="S23" i="147"/>
  <c r="AJ23" i="147"/>
  <c r="S24" i="147"/>
  <c r="AJ24" i="147"/>
  <c r="S25" i="147"/>
  <c r="AJ25" i="147"/>
  <c r="S26" i="147"/>
  <c r="AJ26" i="147"/>
  <c r="S27" i="147"/>
  <c r="AJ27" i="147"/>
  <c r="S28" i="147"/>
  <c r="AJ28" i="147"/>
  <c r="S29" i="147"/>
  <c r="AJ29" i="147"/>
  <c r="S30" i="147"/>
  <c r="AJ30" i="147"/>
  <c r="S31" i="147"/>
  <c r="AJ31" i="147"/>
  <c r="O32" i="147"/>
  <c r="O33" i="147"/>
  <c r="U34" i="147"/>
  <c r="U35" i="147"/>
  <c r="AL35" i="147"/>
  <c r="U36" i="147"/>
  <c r="U37" i="147"/>
  <c r="AL37" i="147"/>
  <c r="O38" i="147"/>
  <c r="O42" i="147"/>
  <c r="O3" i="128"/>
  <c r="O4" i="128"/>
  <c r="O5" i="128"/>
  <c r="AM5" i="128"/>
  <c r="AR5" i="128"/>
  <c r="Q6" i="128"/>
  <c r="O7" i="128"/>
  <c r="O8" i="128"/>
  <c r="AI9" i="128"/>
  <c r="O10" i="128"/>
  <c r="O12" i="128"/>
  <c r="AM13" i="128"/>
  <c r="O14" i="128"/>
  <c r="S16" i="128"/>
  <c r="AJ16" i="128"/>
  <c r="S17" i="128"/>
  <c r="AJ17" i="128"/>
  <c r="T18" i="128"/>
  <c r="AK18" i="128"/>
  <c r="S19" i="128"/>
  <c r="AJ19" i="128"/>
  <c r="S20" i="128"/>
  <c r="AJ20" i="128"/>
  <c r="S21" i="128"/>
  <c r="AJ21" i="128"/>
  <c r="S22" i="128"/>
  <c r="AJ22" i="128"/>
  <c r="S23" i="128"/>
  <c r="AJ23" i="128"/>
  <c r="S24" i="128"/>
  <c r="AJ24" i="128"/>
  <c r="S25" i="128"/>
  <c r="AJ25" i="128"/>
  <c r="S26" i="128"/>
  <c r="AJ26" i="128"/>
  <c r="S27" i="128"/>
  <c r="AJ27" i="128"/>
  <c r="S28" i="128"/>
  <c r="AJ28" i="128"/>
  <c r="S29" i="128"/>
  <c r="AJ29" i="128"/>
  <c r="S30" i="128"/>
  <c r="AJ30" i="128"/>
  <c r="S31" i="128"/>
  <c r="AJ31" i="128"/>
  <c r="O32" i="128"/>
  <c r="O33" i="128"/>
  <c r="U34" i="128"/>
  <c r="U35" i="128"/>
  <c r="AL35" i="128"/>
  <c r="U36" i="128"/>
  <c r="U37" i="128"/>
  <c r="AL37" i="128"/>
  <c r="O38" i="128"/>
  <c r="O42" i="128"/>
  <c r="O3" i="129"/>
  <c r="O4" i="129"/>
  <c r="O5" i="129"/>
  <c r="AM5" i="129"/>
  <c r="AR5" i="129"/>
  <c r="Q6" i="129"/>
  <c r="O7" i="129"/>
  <c r="O8" i="129"/>
  <c r="AI9" i="129"/>
  <c r="O10" i="129"/>
  <c r="O12" i="129"/>
  <c r="AM13" i="129"/>
  <c r="O14" i="129"/>
  <c r="S16" i="129"/>
  <c r="AJ16" i="129"/>
  <c r="S17" i="129"/>
  <c r="AJ17" i="129"/>
  <c r="T18" i="129"/>
  <c r="AK18" i="129"/>
  <c r="S19" i="129"/>
  <c r="AJ19" i="129"/>
  <c r="S20" i="129"/>
  <c r="AJ20" i="129"/>
  <c r="S21" i="129"/>
  <c r="AJ21" i="129"/>
  <c r="S22" i="129"/>
  <c r="AJ22" i="129"/>
  <c r="S23" i="129"/>
  <c r="AJ23" i="129"/>
  <c r="S24" i="129"/>
  <c r="AJ24" i="129"/>
  <c r="S25" i="129"/>
  <c r="AJ25" i="129"/>
  <c r="S26" i="129"/>
  <c r="AJ26" i="129"/>
  <c r="S27" i="129"/>
  <c r="AJ27" i="129"/>
  <c r="S28" i="129"/>
  <c r="AJ28" i="129"/>
  <c r="S29" i="129"/>
  <c r="AJ29" i="129"/>
  <c r="S30" i="129"/>
  <c r="AJ30" i="129"/>
  <c r="S31" i="129"/>
  <c r="AJ31" i="129"/>
  <c r="O32" i="129"/>
  <c r="O33" i="129"/>
  <c r="U34" i="129"/>
  <c r="U35" i="129"/>
  <c r="AL35" i="129"/>
  <c r="U36" i="129"/>
  <c r="U37" i="129"/>
  <c r="AL37" i="129"/>
  <c r="O38" i="129"/>
  <c r="O42" i="129"/>
  <c r="O3" i="130"/>
  <c r="O4" i="130"/>
  <c r="O5" i="130"/>
  <c r="AM5" i="130"/>
  <c r="AR5" i="130"/>
  <c r="Q6" i="130"/>
  <c r="O7" i="130"/>
  <c r="O8" i="130"/>
  <c r="AI9" i="130"/>
  <c r="O10" i="130"/>
  <c r="O12" i="130"/>
  <c r="AM13" i="130"/>
  <c r="O14" i="130"/>
  <c r="S16" i="130"/>
  <c r="AJ16" i="130"/>
  <c r="S17" i="130"/>
  <c r="AJ17" i="130"/>
  <c r="T18" i="130"/>
  <c r="AK18" i="130"/>
  <c r="S19" i="130"/>
  <c r="AJ19" i="130"/>
  <c r="S20" i="130"/>
  <c r="AJ20" i="130"/>
  <c r="S21" i="130"/>
  <c r="AJ21" i="130"/>
  <c r="S22" i="130"/>
  <c r="AJ22" i="130"/>
  <c r="S23" i="130"/>
  <c r="AJ23" i="130"/>
  <c r="S24" i="130"/>
  <c r="AJ24" i="130"/>
  <c r="S25" i="130"/>
  <c r="AJ25" i="130"/>
  <c r="S26" i="130"/>
  <c r="AJ26" i="130"/>
  <c r="S27" i="130"/>
  <c r="AJ27" i="130"/>
  <c r="S28" i="130"/>
  <c r="AJ28" i="130"/>
  <c r="S29" i="130"/>
  <c r="AJ29" i="130"/>
  <c r="S30" i="130"/>
  <c r="AJ30" i="130"/>
  <c r="S31" i="130"/>
  <c r="AJ31" i="130"/>
  <c r="O32" i="130"/>
  <c r="O33" i="130"/>
  <c r="U34" i="130"/>
  <c r="U35" i="130"/>
  <c r="AL35" i="130"/>
  <c r="U36" i="130"/>
  <c r="U37" i="130"/>
  <c r="AL37" i="130"/>
  <c r="O38" i="130"/>
  <c r="O42" i="130"/>
  <c r="O3" i="131"/>
  <c r="O4" i="131"/>
  <c r="O5" i="131"/>
  <c r="AM5" i="131"/>
  <c r="AR5" i="131"/>
  <c r="Q6" i="131"/>
  <c r="O7" i="131"/>
  <c r="O8" i="131"/>
  <c r="AI9" i="131"/>
  <c r="O10" i="131"/>
  <c r="O12" i="131"/>
  <c r="AM13" i="131"/>
  <c r="O14" i="131"/>
  <c r="S16" i="131"/>
  <c r="AJ16" i="131"/>
  <c r="S17" i="131"/>
  <c r="AJ17" i="131"/>
  <c r="T18" i="131"/>
  <c r="AK18" i="131"/>
  <c r="S19" i="131"/>
  <c r="AJ19" i="131"/>
  <c r="S20" i="131"/>
  <c r="AJ20" i="131"/>
  <c r="S21" i="131"/>
  <c r="AJ21" i="131"/>
  <c r="S22" i="131"/>
  <c r="AJ22" i="131"/>
  <c r="S23" i="131"/>
  <c r="AJ23" i="131"/>
  <c r="S24" i="131"/>
  <c r="AJ24" i="131"/>
  <c r="S25" i="131"/>
  <c r="AJ25" i="131"/>
  <c r="S26" i="131"/>
  <c r="AJ26" i="131"/>
  <c r="S27" i="131"/>
  <c r="AJ27" i="131"/>
  <c r="S28" i="131"/>
  <c r="AJ28" i="131"/>
  <c r="S29" i="131"/>
  <c r="AJ29" i="131"/>
  <c r="S30" i="131"/>
  <c r="AJ30" i="131"/>
  <c r="S31" i="131"/>
  <c r="AJ31" i="131"/>
  <c r="O32" i="131"/>
  <c r="O33" i="131"/>
  <c r="U34" i="131"/>
  <c r="U35" i="131"/>
  <c r="AL35" i="131"/>
  <c r="U36" i="131"/>
  <c r="U37" i="131"/>
  <c r="AL37" i="131"/>
  <c r="O38" i="131"/>
  <c r="O42" i="131"/>
  <c r="O3" i="132"/>
  <c r="O4" i="132"/>
  <c r="O5" i="132"/>
  <c r="AM5" i="132"/>
  <c r="AR5" i="132"/>
  <c r="Q6" i="132"/>
  <c r="O7" i="132"/>
  <c r="O8" i="132"/>
  <c r="AI9" i="132"/>
  <c r="O10" i="132"/>
  <c r="O12" i="132"/>
  <c r="AM13" i="132"/>
  <c r="O14" i="132"/>
  <c r="S16" i="132"/>
  <c r="AJ16" i="132"/>
  <c r="S17" i="132"/>
  <c r="AJ17" i="132"/>
  <c r="T18" i="132"/>
  <c r="AK18" i="132"/>
  <c r="S19" i="132"/>
  <c r="AJ19" i="132"/>
  <c r="S20" i="132"/>
  <c r="AJ20" i="132"/>
  <c r="S21" i="132"/>
  <c r="AJ21" i="132"/>
  <c r="S22" i="132"/>
  <c r="AJ22" i="132"/>
  <c r="S23" i="132"/>
  <c r="AJ23" i="132"/>
  <c r="S24" i="132"/>
  <c r="AJ24" i="132"/>
  <c r="S25" i="132"/>
  <c r="AJ25" i="132"/>
  <c r="S26" i="132"/>
  <c r="AJ26" i="132"/>
  <c r="S27" i="132"/>
  <c r="AJ27" i="132"/>
  <c r="S28" i="132"/>
  <c r="AJ28" i="132"/>
  <c r="S29" i="132"/>
  <c r="AJ29" i="132"/>
  <c r="S30" i="132"/>
  <c r="AJ30" i="132"/>
  <c r="S31" i="132"/>
  <c r="AJ31" i="132"/>
  <c r="O32" i="132"/>
  <c r="O33" i="132"/>
  <c r="U34" i="132"/>
  <c r="U35" i="132"/>
  <c r="AL35" i="132"/>
  <c r="U36" i="132"/>
  <c r="U37" i="132"/>
  <c r="AL37" i="132"/>
  <c r="O38" i="132"/>
  <c r="O42" i="132"/>
  <c r="O3" i="133"/>
  <c r="O4" i="133"/>
  <c r="O5" i="133"/>
  <c r="AM5" i="133"/>
  <c r="AR5" i="133"/>
  <c r="Q6" i="133"/>
  <c r="O7" i="133"/>
  <c r="O8" i="133"/>
  <c r="AI9" i="133"/>
  <c r="O10" i="133"/>
  <c r="O12" i="133"/>
  <c r="AM13" i="133"/>
  <c r="O14" i="133"/>
  <c r="S16" i="133"/>
  <c r="AJ16" i="133"/>
  <c r="S17" i="133"/>
  <c r="AJ17" i="133"/>
  <c r="T18" i="133"/>
  <c r="AK18" i="133"/>
  <c r="S19" i="133"/>
  <c r="AJ19" i="133"/>
  <c r="S20" i="133"/>
  <c r="AJ20" i="133"/>
  <c r="S21" i="133"/>
  <c r="AJ21" i="133"/>
  <c r="S22" i="133"/>
  <c r="AJ22" i="133"/>
  <c r="S23" i="133"/>
  <c r="AJ23" i="133"/>
  <c r="S24" i="133"/>
  <c r="AJ24" i="133"/>
  <c r="S25" i="133"/>
  <c r="AJ25" i="133"/>
  <c r="S26" i="133"/>
  <c r="AJ26" i="133"/>
  <c r="S27" i="133"/>
  <c r="AJ27" i="133"/>
  <c r="S28" i="133"/>
  <c r="AJ28" i="133"/>
  <c r="S29" i="133"/>
  <c r="AJ29" i="133"/>
  <c r="S30" i="133"/>
  <c r="AJ30" i="133"/>
  <c r="S31" i="133"/>
  <c r="AJ31" i="133"/>
  <c r="O32" i="133"/>
  <c r="O33" i="133"/>
  <c r="U34" i="133"/>
  <c r="U35" i="133"/>
  <c r="AL35" i="133"/>
  <c r="U36" i="133"/>
  <c r="U37" i="133"/>
  <c r="AL37" i="133"/>
  <c r="O38" i="133"/>
  <c r="O42" i="133"/>
  <c r="O3" i="134"/>
  <c r="O4" i="134"/>
  <c r="O5" i="134"/>
  <c r="AM5" i="134"/>
  <c r="AR5" i="134"/>
  <c r="Q6" i="134"/>
  <c r="O7" i="134"/>
  <c r="O8" i="134"/>
  <c r="AI9" i="134"/>
  <c r="O10" i="134"/>
  <c r="O12" i="134"/>
  <c r="AM13" i="134"/>
  <c r="O14" i="134"/>
  <c r="S16" i="134"/>
  <c r="AJ16" i="134"/>
  <c r="S17" i="134"/>
  <c r="AJ17" i="134"/>
  <c r="T18" i="134"/>
  <c r="AK18" i="134"/>
  <c r="S19" i="134"/>
  <c r="AJ19" i="134"/>
  <c r="S20" i="134"/>
  <c r="AJ20" i="134"/>
  <c r="S21" i="134"/>
  <c r="AJ21" i="134"/>
  <c r="S22" i="134"/>
  <c r="AJ22" i="134"/>
  <c r="S23" i="134"/>
  <c r="AJ23" i="134"/>
  <c r="S24" i="134"/>
  <c r="AJ24" i="134"/>
  <c r="S25" i="134"/>
  <c r="AJ25" i="134"/>
  <c r="S26" i="134"/>
  <c r="AJ26" i="134"/>
  <c r="S27" i="134"/>
  <c r="AJ27" i="134"/>
  <c r="S28" i="134"/>
  <c r="AJ28" i="134"/>
  <c r="S29" i="134"/>
  <c r="AJ29" i="134"/>
  <c r="S30" i="134"/>
  <c r="AJ30" i="134"/>
  <c r="S31" i="134"/>
  <c r="AJ31" i="134"/>
  <c r="O32" i="134"/>
  <c r="O33" i="134"/>
  <c r="U34" i="134"/>
  <c r="U35" i="134"/>
  <c r="AL35" i="134"/>
  <c r="U36" i="134"/>
  <c r="U37" i="134"/>
  <c r="AL37" i="134"/>
  <c r="O38" i="134"/>
  <c r="O42" i="134"/>
  <c r="O3" i="135"/>
  <c r="O4" i="135"/>
  <c r="O5" i="135"/>
  <c r="AM5" i="135"/>
  <c r="AR5" i="135"/>
  <c r="Q6" i="135"/>
  <c r="O7" i="135"/>
  <c r="O8" i="135"/>
  <c r="AI9" i="135"/>
  <c r="O10" i="135"/>
  <c r="O12" i="135"/>
  <c r="AM13" i="135"/>
  <c r="O14" i="135"/>
  <c r="S16" i="135"/>
  <c r="AJ16" i="135"/>
  <c r="S17" i="135"/>
  <c r="AJ17" i="135"/>
  <c r="T18" i="135"/>
  <c r="AK18" i="135"/>
  <c r="S19" i="135"/>
  <c r="AJ19" i="135"/>
  <c r="S20" i="135"/>
  <c r="AJ20" i="135"/>
  <c r="S21" i="135"/>
  <c r="AJ21" i="135"/>
  <c r="S22" i="135"/>
  <c r="AJ22" i="135"/>
  <c r="S23" i="135"/>
  <c r="AJ23" i="135"/>
  <c r="S24" i="135"/>
  <c r="AJ24" i="135"/>
  <c r="S25" i="135"/>
  <c r="AJ25" i="135"/>
  <c r="S26" i="135"/>
  <c r="AJ26" i="135"/>
  <c r="S27" i="135"/>
  <c r="AJ27" i="135"/>
  <c r="S28" i="135"/>
  <c r="AJ28" i="135"/>
  <c r="S29" i="135"/>
  <c r="AJ29" i="135"/>
  <c r="S30" i="135"/>
  <c r="AJ30" i="135"/>
  <c r="S31" i="135"/>
  <c r="AJ31" i="135"/>
  <c r="O32" i="135"/>
  <c r="O33" i="135"/>
  <c r="U34" i="135"/>
  <c r="U35" i="135"/>
  <c r="AL35" i="135"/>
  <c r="U36" i="135"/>
  <c r="U37" i="135"/>
  <c r="AL37" i="135"/>
  <c r="O38" i="135"/>
  <c r="O42" i="135"/>
  <c r="O3" i="136"/>
  <c r="O4" i="136"/>
  <c r="O5" i="136"/>
  <c r="AM5" i="136"/>
  <c r="AR5" i="136"/>
  <c r="Q6" i="136"/>
  <c r="O7" i="136"/>
  <c r="O8" i="136"/>
  <c r="AI9" i="136"/>
  <c r="O10" i="136"/>
  <c r="O12" i="136"/>
  <c r="AM13" i="136"/>
  <c r="O14" i="136"/>
  <c r="S16" i="136"/>
  <c r="AJ16" i="136"/>
  <c r="S17" i="136"/>
  <c r="AJ17" i="136"/>
  <c r="T18" i="136"/>
  <c r="AK18" i="136"/>
  <c r="S19" i="136"/>
  <c r="AJ19" i="136"/>
  <c r="S20" i="136"/>
  <c r="AJ20" i="136"/>
  <c r="S21" i="136"/>
  <c r="AJ21" i="136"/>
  <c r="S22" i="136"/>
  <c r="AJ22" i="136"/>
  <c r="S23" i="136"/>
  <c r="AJ23" i="136"/>
  <c r="S24" i="136"/>
  <c r="AJ24" i="136"/>
  <c r="S25" i="136"/>
  <c r="AJ25" i="136"/>
  <c r="S26" i="136"/>
  <c r="AJ26" i="136"/>
  <c r="S27" i="136"/>
  <c r="AJ27" i="136"/>
  <c r="S28" i="136"/>
  <c r="AJ28" i="136"/>
  <c r="S29" i="136"/>
  <c r="AJ29" i="136"/>
  <c r="S30" i="136"/>
  <c r="AJ30" i="136"/>
  <c r="S31" i="136"/>
  <c r="AJ31" i="136"/>
  <c r="O32" i="136"/>
  <c r="O33" i="136"/>
  <c r="U34" i="136"/>
  <c r="U35" i="136"/>
  <c r="AL35" i="136"/>
  <c r="U36" i="136"/>
  <c r="U37" i="136"/>
  <c r="AL37" i="136"/>
  <c r="O38" i="136"/>
  <c r="O42" i="136"/>
  <c r="O3" i="137"/>
  <c r="O4" i="137"/>
  <c r="O5" i="137"/>
  <c r="AM5" i="137"/>
  <c r="AR5" i="137"/>
  <c r="Q6" i="137"/>
  <c r="O7" i="137"/>
  <c r="O8" i="137"/>
  <c r="AI9" i="137"/>
  <c r="O10" i="137"/>
  <c r="O12" i="137"/>
  <c r="AM13" i="137"/>
  <c r="O14" i="137"/>
  <c r="S16" i="137"/>
  <c r="AJ16" i="137"/>
  <c r="S17" i="137"/>
  <c r="AJ17" i="137"/>
  <c r="T18" i="137"/>
  <c r="AK18" i="137"/>
  <c r="S19" i="137"/>
  <c r="AJ19" i="137"/>
  <c r="S20" i="137"/>
  <c r="AJ20" i="137"/>
  <c r="S21" i="137"/>
  <c r="AJ21" i="137"/>
  <c r="S22" i="137"/>
  <c r="AJ22" i="137"/>
  <c r="S23" i="137"/>
  <c r="AJ23" i="137"/>
  <c r="S24" i="137"/>
  <c r="AJ24" i="137"/>
  <c r="S25" i="137"/>
  <c r="AJ25" i="137"/>
  <c r="S26" i="137"/>
  <c r="AJ26" i="137"/>
  <c r="S27" i="137"/>
  <c r="AJ27" i="137"/>
  <c r="S28" i="137"/>
  <c r="AJ28" i="137"/>
  <c r="S29" i="137"/>
  <c r="AJ29" i="137"/>
  <c r="S30" i="137"/>
  <c r="AJ30" i="137"/>
  <c r="S31" i="137"/>
  <c r="AJ31" i="137"/>
  <c r="O32" i="137"/>
  <c r="O33" i="137"/>
  <c r="U34" i="137"/>
  <c r="U35" i="137"/>
  <c r="AL35" i="137"/>
  <c r="U36" i="137"/>
  <c r="U37" i="137"/>
  <c r="AL37" i="137"/>
  <c r="O38" i="137"/>
  <c r="O42" i="137"/>
  <c r="O3" i="126"/>
  <c r="O4" i="126"/>
  <c r="O5" i="126"/>
  <c r="AM5" i="126"/>
  <c r="AR5" i="126"/>
  <c r="Q6" i="126"/>
  <c r="O7" i="126"/>
  <c r="O8" i="126"/>
  <c r="AI9" i="126"/>
  <c r="O10" i="126"/>
  <c r="O12" i="126"/>
  <c r="AM13" i="126"/>
  <c r="O14" i="126"/>
  <c r="S16" i="126"/>
  <c r="AJ16" i="126"/>
  <c r="S17" i="126"/>
  <c r="AJ17" i="126"/>
  <c r="T18" i="126"/>
  <c r="AK18" i="126"/>
  <c r="S19" i="126"/>
  <c r="AJ19" i="126"/>
  <c r="S20" i="126"/>
  <c r="AJ20" i="126"/>
  <c r="S21" i="126"/>
  <c r="AJ21" i="126"/>
  <c r="S22" i="126"/>
  <c r="AJ22" i="126"/>
  <c r="S23" i="126"/>
  <c r="AJ23" i="126"/>
  <c r="S24" i="126"/>
  <c r="AJ24" i="126"/>
  <c r="S25" i="126"/>
  <c r="AJ25" i="126"/>
  <c r="S26" i="126"/>
  <c r="AJ26" i="126"/>
  <c r="S27" i="126"/>
  <c r="AJ27" i="126"/>
  <c r="S28" i="126"/>
  <c r="AJ28" i="126"/>
  <c r="S29" i="126"/>
  <c r="AJ29" i="126"/>
  <c r="S30" i="126"/>
  <c r="AJ30" i="126"/>
  <c r="S31" i="126"/>
  <c r="AJ31" i="126"/>
  <c r="O32" i="126"/>
  <c r="O33" i="126"/>
  <c r="U34" i="126"/>
  <c r="U35" i="126"/>
  <c r="AL35" i="126"/>
  <c r="U36" i="126"/>
  <c r="U37" i="126"/>
  <c r="AL37" i="126"/>
  <c r="O38" i="126"/>
  <c r="O42" i="126"/>
  <c r="O3" i="127"/>
  <c r="O4" i="127"/>
  <c r="O5" i="127"/>
  <c r="AM5" i="127"/>
  <c r="AR5" i="127"/>
  <c r="Q6" i="127"/>
  <c r="O7" i="127"/>
  <c r="O8" i="127"/>
  <c r="AI9" i="127"/>
  <c r="O10" i="127"/>
  <c r="O12" i="127"/>
  <c r="AM13" i="127"/>
  <c r="O14" i="127"/>
  <c r="S16" i="127"/>
  <c r="AJ16" i="127"/>
  <c r="S17" i="127"/>
  <c r="AJ17" i="127"/>
  <c r="T18" i="127"/>
  <c r="AK18" i="127"/>
  <c r="S19" i="127"/>
  <c r="AJ19" i="127"/>
  <c r="S20" i="127"/>
  <c r="AJ20" i="127"/>
  <c r="S21" i="127"/>
  <c r="AJ21" i="127"/>
  <c r="S22" i="127"/>
  <c r="AJ22" i="127"/>
  <c r="S23" i="127"/>
  <c r="AJ23" i="127"/>
  <c r="S24" i="127"/>
  <c r="AJ24" i="127"/>
  <c r="S25" i="127"/>
  <c r="AJ25" i="127"/>
  <c r="S26" i="127"/>
  <c r="AJ26" i="127"/>
  <c r="S27" i="127"/>
  <c r="AJ27" i="127"/>
  <c r="S28" i="127"/>
  <c r="AJ28" i="127"/>
  <c r="S29" i="127"/>
  <c r="AJ29" i="127"/>
  <c r="S30" i="127"/>
  <c r="AJ30" i="127"/>
  <c r="S31" i="127"/>
  <c r="AJ31" i="127"/>
  <c r="O32" i="127"/>
  <c r="O33" i="127"/>
  <c r="U34" i="127"/>
  <c r="U35" i="127"/>
  <c r="AL35" i="127"/>
  <c r="U36" i="127"/>
  <c r="U37" i="127"/>
  <c r="AL37" i="127"/>
  <c r="O38" i="127"/>
  <c r="O42" i="127"/>
  <c r="O3" i="122"/>
  <c r="O4" i="122"/>
  <c r="O5" i="122"/>
  <c r="AM5" i="122"/>
  <c r="AR5" i="122"/>
  <c r="Q6" i="122"/>
  <c r="O7" i="122"/>
  <c r="O8" i="122"/>
  <c r="AI9" i="122"/>
  <c r="O10" i="122"/>
  <c r="O12" i="122"/>
  <c r="AM13" i="122"/>
  <c r="O14" i="122"/>
  <c r="S16" i="122"/>
  <c r="AJ16" i="122"/>
  <c r="S17" i="122"/>
  <c r="AJ17" i="122"/>
  <c r="T18" i="122"/>
  <c r="AK18" i="122"/>
  <c r="S19" i="122"/>
  <c r="AJ19" i="122"/>
  <c r="S20" i="122"/>
  <c r="AJ20" i="122"/>
  <c r="S21" i="122"/>
  <c r="AJ21" i="122"/>
  <c r="S22" i="122"/>
  <c r="AJ22" i="122"/>
  <c r="S23" i="122"/>
  <c r="AJ23" i="122"/>
  <c r="S24" i="122"/>
  <c r="AJ24" i="122"/>
  <c r="S25" i="122"/>
  <c r="AJ25" i="122"/>
  <c r="S26" i="122"/>
  <c r="AJ26" i="122"/>
  <c r="S27" i="122"/>
  <c r="AJ27" i="122"/>
  <c r="S28" i="122"/>
  <c r="AJ28" i="122"/>
  <c r="S29" i="122"/>
  <c r="AJ29" i="122"/>
  <c r="S30" i="122"/>
  <c r="AJ30" i="122"/>
  <c r="S31" i="122"/>
  <c r="AJ31" i="122"/>
  <c r="O32" i="122"/>
  <c r="O33" i="122"/>
  <c r="U34" i="122"/>
  <c r="U35" i="122"/>
  <c r="AL35" i="122"/>
  <c r="U36" i="122"/>
  <c r="U37" i="122"/>
  <c r="AL37" i="122"/>
  <c r="O38" i="122"/>
  <c r="O42" i="122"/>
  <c r="O3" i="123"/>
  <c r="O4" i="123"/>
  <c r="O5" i="123"/>
  <c r="AM5" i="123"/>
  <c r="AR5" i="123"/>
  <c r="Q6" i="123"/>
  <c r="O7" i="123"/>
  <c r="O8" i="123"/>
  <c r="AI9" i="123"/>
  <c r="O10" i="123"/>
  <c r="O12" i="123"/>
  <c r="AM13" i="123"/>
  <c r="O14" i="123"/>
  <c r="S16" i="123"/>
  <c r="AJ16" i="123"/>
  <c r="S17" i="123"/>
  <c r="AJ17" i="123"/>
  <c r="T18" i="123"/>
  <c r="AK18" i="123"/>
  <c r="S19" i="123"/>
  <c r="AJ19" i="123"/>
  <c r="S20" i="123"/>
  <c r="AJ20" i="123"/>
  <c r="S21" i="123"/>
  <c r="AJ21" i="123"/>
  <c r="S22" i="123"/>
  <c r="AJ22" i="123"/>
  <c r="S23" i="123"/>
  <c r="AJ23" i="123"/>
  <c r="S24" i="123"/>
  <c r="AJ24" i="123"/>
  <c r="S25" i="123"/>
  <c r="AJ25" i="123"/>
  <c r="S26" i="123"/>
  <c r="AJ26" i="123"/>
  <c r="S27" i="123"/>
  <c r="AJ27" i="123"/>
  <c r="S28" i="123"/>
  <c r="AJ28" i="123"/>
  <c r="S29" i="123"/>
  <c r="AJ29" i="123"/>
  <c r="S30" i="123"/>
  <c r="AJ30" i="123"/>
  <c r="S31" i="123"/>
  <c r="AJ31" i="123"/>
  <c r="O32" i="123"/>
  <c r="O33" i="123"/>
  <c r="U34" i="123"/>
  <c r="U35" i="123"/>
  <c r="AL35" i="123"/>
  <c r="U36" i="123"/>
  <c r="U37" i="123"/>
  <c r="AL37" i="123"/>
  <c r="O38" i="123"/>
  <c r="O42" i="123"/>
  <c r="O3" i="124"/>
  <c r="O4" i="124"/>
  <c r="O5" i="124"/>
  <c r="AM5" i="124"/>
  <c r="AR5" i="124"/>
  <c r="Q6" i="124"/>
  <c r="O7" i="124"/>
  <c r="O8" i="124"/>
  <c r="AI9" i="124"/>
  <c r="O10" i="124"/>
  <c r="O12" i="124"/>
  <c r="AM13" i="124"/>
  <c r="O14" i="124"/>
  <c r="S16" i="124"/>
  <c r="AJ16" i="124"/>
  <c r="S17" i="124"/>
  <c r="AJ17" i="124"/>
  <c r="T18" i="124"/>
  <c r="AK18" i="124"/>
  <c r="S19" i="124"/>
  <c r="AJ19" i="124"/>
  <c r="S20" i="124"/>
  <c r="AJ20" i="124"/>
  <c r="S21" i="124"/>
  <c r="AJ21" i="124"/>
  <c r="S22" i="124"/>
  <c r="AJ22" i="124"/>
  <c r="S23" i="124"/>
  <c r="AJ23" i="124"/>
  <c r="S24" i="124"/>
  <c r="AJ24" i="124"/>
  <c r="S25" i="124"/>
  <c r="AJ25" i="124"/>
  <c r="S26" i="124"/>
  <c r="AJ26" i="124"/>
  <c r="S27" i="124"/>
  <c r="AJ27" i="124"/>
  <c r="S28" i="124"/>
  <c r="AJ28" i="124"/>
  <c r="S29" i="124"/>
  <c r="AJ29" i="124"/>
  <c r="S30" i="124"/>
  <c r="AJ30" i="124"/>
  <c r="S31" i="124"/>
  <c r="AJ31" i="124"/>
  <c r="O32" i="124"/>
  <c r="O33" i="124"/>
  <c r="U34" i="124"/>
  <c r="U35" i="124"/>
  <c r="AL35" i="124"/>
  <c r="U36" i="124"/>
  <c r="U37" i="124"/>
  <c r="AL37" i="124"/>
  <c r="O38" i="124"/>
  <c r="O42" i="124"/>
  <c r="O3" i="125"/>
  <c r="O4" i="125"/>
  <c r="O5" i="125"/>
  <c r="AM5" i="125"/>
  <c r="AR5" i="125"/>
  <c r="Q6" i="125"/>
  <c r="O7" i="125"/>
  <c r="O8" i="125"/>
  <c r="AI9" i="125"/>
  <c r="O10" i="125"/>
  <c r="O12" i="125"/>
  <c r="AM13" i="125"/>
  <c r="O14" i="125"/>
  <c r="S16" i="125"/>
  <c r="AJ16" i="125"/>
  <c r="S17" i="125"/>
  <c r="AJ17" i="125"/>
  <c r="T18" i="125"/>
  <c r="AK18" i="125"/>
  <c r="S19" i="125"/>
  <c r="AJ19" i="125"/>
  <c r="S20" i="125"/>
  <c r="AJ20" i="125"/>
  <c r="S21" i="125"/>
  <c r="AJ21" i="125"/>
  <c r="S22" i="125"/>
  <c r="AJ22" i="125"/>
  <c r="S23" i="125"/>
  <c r="AJ23" i="125"/>
  <c r="S24" i="125"/>
  <c r="AJ24" i="125"/>
  <c r="S25" i="125"/>
  <c r="AJ25" i="125"/>
  <c r="S26" i="125"/>
  <c r="AJ26" i="125"/>
  <c r="S27" i="125"/>
  <c r="AJ27" i="125"/>
  <c r="S28" i="125"/>
  <c r="AJ28" i="125"/>
  <c r="S29" i="125"/>
  <c r="AJ29" i="125"/>
  <c r="S30" i="125"/>
  <c r="AJ30" i="125"/>
  <c r="S31" i="125"/>
  <c r="AJ31" i="125"/>
  <c r="O32" i="125"/>
  <c r="O33" i="125"/>
  <c r="U34" i="125"/>
  <c r="U35" i="125"/>
  <c r="AL35" i="125"/>
  <c r="U36" i="125"/>
  <c r="U37" i="125"/>
  <c r="AL37" i="125"/>
  <c r="O38" i="125"/>
  <c r="O42" i="125"/>
  <c r="O3" i="120"/>
  <c r="O4" i="120"/>
  <c r="O5" i="120"/>
  <c r="AM5" i="120"/>
  <c r="AR5" i="120"/>
  <c r="Q6" i="120"/>
  <c r="O7" i="120"/>
  <c r="O8" i="120"/>
  <c r="AI9" i="120"/>
  <c r="O10" i="120"/>
  <c r="O12" i="120"/>
  <c r="AM13" i="120"/>
  <c r="O14" i="120"/>
  <c r="S16" i="120"/>
  <c r="AJ16" i="120"/>
  <c r="S17" i="120"/>
  <c r="AJ17" i="120"/>
  <c r="T18" i="120"/>
  <c r="AK18" i="120"/>
  <c r="S19" i="120"/>
  <c r="AJ19" i="120"/>
  <c r="S20" i="120"/>
  <c r="AJ20" i="120"/>
  <c r="S21" i="120"/>
  <c r="AJ21" i="120"/>
  <c r="S22" i="120"/>
  <c r="AJ22" i="120"/>
  <c r="S23" i="120"/>
  <c r="AJ23" i="120"/>
  <c r="S24" i="120"/>
  <c r="AJ24" i="120"/>
  <c r="S25" i="120"/>
  <c r="AJ25" i="120"/>
  <c r="S26" i="120"/>
  <c r="AJ26" i="120"/>
  <c r="S27" i="120"/>
  <c r="AJ27" i="120"/>
  <c r="S28" i="120"/>
  <c r="AJ28" i="120"/>
  <c r="S29" i="120"/>
  <c r="AJ29" i="120"/>
  <c r="S30" i="120"/>
  <c r="AJ30" i="120"/>
  <c r="S31" i="120"/>
  <c r="AJ31" i="120"/>
  <c r="O32" i="120"/>
  <c r="O33" i="120"/>
  <c r="U34" i="120"/>
  <c r="U35" i="120"/>
  <c r="AL35" i="120"/>
  <c r="U36" i="120"/>
  <c r="U37" i="120"/>
  <c r="AL37" i="120"/>
  <c r="O38" i="120"/>
  <c r="O42" i="120"/>
  <c r="O3" i="121"/>
  <c r="O4" i="121"/>
  <c r="O5" i="121"/>
  <c r="AM5" i="121"/>
  <c r="AR5" i="121"/>
  <c r="Q6" i="121"/>
  <c r="O7" i="121"/>
  <c r="O8" i="121"/>
  <c r="AI9" i="121"/>
  <c r="O10" i="121"/>
  <c r="O12" i="121"/>
  <c r="AM13" i="121"/>
  <c r="O14" i="121"/>
  <c r="S16" i="121"/>
  <c r="AJ16" i="121"/>
  <c r="S17" i="121"/>
  <c r="AJ17" i="121"/>
  <c r="T18" i="121"/>
  <c r="AK18" i="121"/>
  <c r="S19" i="121"/>
  <c r="AJ19" i="121"/>
  <c r="S20" i="121"/>
  <c r="AJ20" i="121"/>
  <c r="S21" i="121"/>
  <c r="AJ21" i="121"/>
  <c r="S22" i="121"/>
  <c r="AJ22" i="121"/>
  <c r="S23" i="121"/>
  <c r="AJ23" i="121"/>
  <c r="S24" i="121"/>
  <c r="AJ24" i="121"/>
  <c r="S25" i="121"/>
  <c r="AJ25" i="121"/>
  <c r="S26" i="121"/>
  <c r="AJ26" i="121"/>
  <c r="S27" i="121"/>
  <c r="AJ27" i="121"/>
  <c r="S28" i="121"/>
  <c r="AJ28" i="121"/>
  <c r="S29" i="121"/>
  <c r="AJ29" i="121"/>
  <c r="S30" i="121"/>
  <c r="AJ30" i="121"/>
  <c r="S31" i="121"/>
  <c r="AJ31" i="121"/>
  <c r="O32" i="121"/>
  <c r="O33" i="121"/>
  <c r="U34" i="121"/>
  <c r="U35" i="121"/>
  <c r="AL35" i="121"/>
  <c r="U36" i="121"/>
  <c r="U37" i="121"/>
  <c r="AL37" i="121"/>
  <c r="O38" i="121"/>
  <c r="O42" i="121"/>
  <c r="O3" i="119"/>
  <c r="O4" i="119"/>
  <c r="O5" i="119"/>
  <c r="AM5" i="119"/>
  <c r="AR5" i="119"/>
  <c r="Q6" i="119"/>
  <c r="O7" i="119"/>
  <c r="O8" i="119"/>
  <c r="AI9" i="119"/>
  <c r="O10" i="119"/>
  <c r="O12" i="119"/>
  <c r="AM13" i="119"/>
  <c r="O14" i="119"/>
  <c r="S16" i="119"/>
  <c r="AJ16" i="119"/>
  <c r="S17" i="119"/>
  <c r="AJ17" i="119"/>
  <c r="T18" i="119"/>
  <c r="AK18" i="119"/>
  <c r="S19" i="119"/>
  <c r="AJ19" i="119"/>
  <c r="S20" i="119"/>
  <c r="AJ20" i="119"/>
  <c r="S21" i="119"/>
  <c r="AJ21" i="119"/>
  <c r="S22" i="119"/>
  <c r="AJ22" i="119"/>
  <c r="S23" i="119"/>
  <c r="AJ23" i="119"/>
  <c r="S24" i="119"/>
  <c r="AJ24" i="119"/>
  <c r="S25" i="119"/>
  <c r="AJ25" i="119"/>
  <c r="S26" i="119"/>
  <c r="AJ26" i="119"/>
  <c r="S27" i="119"/>
  <c r="AJ27" i="119"/>
  <c r="S28" i="119"/>
  <c r="AJ28" i="119"/>
  <c r="S29" i="119"/>
  <c r="AJ29" i="119"/>
  <c r="S30" i="119"/>
  <c r="AJ30" i="119"/>
  <c r="S31" i="119"/>
  <c r="AJ31" i="119"/>
  <c r="O32" i="119"/>
  <c r="O33" i="119"/>
  <c r="U34" i="119"/>
  <c r="U35" i="119"/>
  <c r="AL35" i="119"/>
  <c r="U36" i="119"/>
  <c r="U37" i="119"/>
  <c r="AL37" i="119"/>
  <c r="O38" i="119"/>
  <c r="O42" i="119"/>
  <c r="O3" i="107"/>
  <c r="O4" i="107"/>
  <c r="O5" i="107"/>
  <c r="AM5" i="107"/>
  <c r="AR5" i="107"/>
  <c r="Q6" i="107"/>
  <c r="O7" i="107"/>
  <c r="O8" i="107"/>
  <c r="AI9" i="107"/>
  <c r="O10" i="107"/>
  <c r="O12" i="107"/>
  <c r="AM13" i="107"/>
  <c r="O14" i="107"/>
  <c r="S16" i="107"/>
  <c r="AJ16" i="107"/>
  <c r="S17" i="107"/>
  <c r="AJ17" i="107"/>
  <c r="T18" i="107"/>
  <c r="AK18" i="107"/>
  <c r="S19" i="107"/>
  <c r="AJ19" i="107"/>
  <c r="S20" i="107"/>
  <c r="AJ20" i="107"/>
  <c r="S21" i="107"/>
  <c r="AJ21" i="107"/>
  <c r="S22" i="107"/>
  <c r="AJ22" i="107"/>
  <c r="S23" i="107"/>
  <c r="AJ23" i="107"/>
  <c r="S24" i="107"/>
  <c r="AJ24" i="107"/>
  <c r="S25" i="107"/>
  <c r="AJ25" i="107"/>
  <c r="S26" i="107"/>
  <c r="AJ26" i="107"/>
  <c r="S27" i="107"/>
  <c r="AJ27" i="107"/>
  <c r="S28" i="107"/>
  <c r="AJ28" i="107"/>
  <c r="S29" i="107"/>
  <c r="AJ29" i="107"/>
  <c r="S30" i="107"/>
  <c r="AJ30" i="107"/>
  <c r="S31" i="107"/>
  <c r="AJ31" i="107"/>
  <c r="O32" i="107"/>
  <c r="O33" i="107"/>
  <c r="U34" i="107"/>
  <c r="U35" i="107"/>
  <c r="AL35" i="107"/>
  <c r="U36" i="107"/>
  <c r="U37" i="107"/>
  <c r="AL37" i="107"/>
  <c r="O38" i="107"/>
  <c r="O42" i="10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100-000001000000}">
      <text>
        <r>
          <rPr>
            <b/>
            <sz val="9"/>
            <color indexed="81"/>
            <rFont val="ＭＳ Ｐゴシック"/>
            <family val="3"/>
            <charset val="128"/>
          </rPr>
          <t>丁目は，漢数字
番，号は，算数字
で記載下さい</t>
        </r>
      </text>
    </comment>
    <comment ref="S4" authorId="0" shapeId="0" xr:uid="{00000000-0006-0000-0100-000002000000}">
      <text>
        <r>
          <rPr>
            <b/>
            <sz val="11"/>
            <color indexed="81"/>
            <rFont val="ＭＳ Ｐゴシック"/>
            <family val="3"/>
            <charset val="128"/>
          </rPr>
          <t>標準電圧で記載下さい</t>
        </r>
      </text>
    </comment>
    <comment ref="T4" authorId="0" shapeId="0" xr:uid="{00000000-0006-0000-0100-000003000000}">
      <text>
        <r>
          <rPr>
            <b/>
            <sz val="11"/>
            <color indexed="81"/>
            <rFont val="ＭＳ Ｐゴシック"/>
            <family val="3"/>
            <charset val="128"/>
          </rPr>
          <t>標準電圧で記載下さい</t>
        </r>
      </text>
    </comment>
    <comment ref="X4" authorId="0" shapeId="0" xr:uid="{00000000-0006-0000-0100-000004000000}">
      <text>
        <r>
          <rPr>
            <b/>
            <sz val="11"/>
            <color indexed="81"/>
            <rFont val="ＭＳ Ｐゴシック"/>
            <family val="3"/>
            <charset val="128"/>
          </rPr>
          <t>標準電圧で記載下さい</t>
        </r>
      </text>
    </comment>
    <comment ref="Y4" authorId="0" shapeId="0" xr:uid="{00000000-0006-0000-0100-000005000000}">
      <text>
        <r>
          <rPr>
            <b/>
            <sz val="11"/>
            <color indexed="81"/>
            <rFont val="ＭＳ Ｐゴシック"/>
            <family val="3"/>
            <charset val="128"/>
          </rPr>
          <t>標準電圧で記載下さい</t>
        </r>
      </text>
    </comment>
    <comment ref="AA4" authorId="0" shapeId="0" xr:uid="{00000000-0006-0000-0100-000006000000}">
      <text>
        <r>
          <rPr>
            <b/>
            <sz val="11"/>
            <color indexed="81"/>
            <rFont val="ＭＳ Ｐゴシック"/>
            <family val="3"/>
            <charset val="128"/>
          </rPr>
          <t>標準電圧で記載下さい</t>
        </r>
      </text>
    </comment>
    <comment ref="AB4" authorId="0" shapeId="0" xr:uid="{00000000-0006-0000-0100-000007000000}">
      <text>
        <r>
          <rPr>
            <b/>
            <sz val="11"/>
            <color indexed="81"/>
            <rFont val="ＭＳ Ｐゴシック"/>
            <family val="3"/>
            <charset val="128"/>
          </rPr>
          <t>標準電圧で記載下さい</t>
        </r>
      </text>
    </comment>
    <comment ref="AD4" authorId="0" shapeId="0" xr:uid="{00000000-0006-0000-0100-000008000000}">
      <text>
        <r>
          <rPr>
            <b/>
            <sz val="11"/>
            <color indexed="81"/>
            <rFont val="ＭＳ Ｐゴシック"/>
            <family val="3"/>
            <charset val="128"/>
          </rPr>
          <t>標準電圧で記載下さい</t>
        </r>
      </text>
    </comment>
    <comment ref="AE4" authorId="0" shapeId="0" xr:uid="{00000000-0006-0000-0100-000009000000}">
      <text>
        <r>
          <rPr>
            <b/>
            <sz val="11"/>
            <color indexed="81"/>
            <rFont val="ＭＳ Ｐゴシック"/>
            <family val="3"/>
            <charset val="128"/>
          </rPr>
          <t>標準電圧で記載下さい</t>
        </r>
      </text>
    </comment>
    <comment ref="AG4" authorId="0" shapeId="0" xr:uid="{00000000-0006-0000-0100-00000A000000}">
      <text>
        <r>
          <rPr>
            <b/>
            <sz val="11"/>
            <color indexed="81"/>
            <rFont val="ＭＳ Ｐゴシック"/>
            <family val="3"/>
            <charset val="128"/>
          </rPr>
          <t>標準電圧で記載下さい</t>
        </r>
      </text>
    </comment>
    <comment ref="AH4" authorId="0" shapeId="0" xr:uid="{00000000-0006-0000-0100-00000B000000}">
      <text>
        <r>
          <rPr>
            <b/>
            <sz val="11"/>
            <color indexed="81"/>
            <rFont val="ＭＳ Ｐゴシック"/>
            <family val="3"/>
            <charset val="128"/>
          </rPr>
          <t>標準電圧で記載下さい</t>
        </r>
      </text>
    </comment>
    <comment ref="AJ4" authorId="0" shapeId="0" xr:uid="{00000000-0006-0000-0100-00000C000000}">
      <text>
        <r>
          <rPr>
            <b/>
            <sz val="11"/>
            <color indexed="81"/>
            <rFont val="ＭＳ Ｐゴシック"/>
            <family val="3"/>
            <charset val="128"/>
          </rPr>
          <t>標準電圧で記載下さい</t>
        </r>
      </text>
    </comment>
    <comment ref="AK4" authorId="0" shapeId="0" xr:uid="{00000000-0006-0000-0100-00000D000000}">
      <text>
        <r>
          <rPr>
            <b/>
            <sz val="11"/>
            <color indexed="81"/>
            <rFont val="ＭＳ Ｐゴシック"/>
            <family val="3"/>
            <charset val="128"/>
          </rPr>
          <t>標準電圧で記載下さい</t>
        </r>
      </text>
    </comment>
    <comment ref="AX4" authorId="0" shapeId="0" xr:uid="{00000000-0006-0000-0100-00000E000000}">
      <text>
        <r>
          <rPr>
            <b/>
            <sz val="11"/>
            <color indexed="81"/>
            <rFont val="ＭＳ Ｐゴシック"/>
            <family val="3"/>
            <charset val="128"/>
          </rPr>
          <t>-　ハイフンで区切って記載下さい</t>
        </r>
      </text>
    </comment>
    <comment ref="BA4" authorId="0" shapeId="0" xr:uid="{00000000-0006-0000-0100-00000F000000}">
      <text>
        <r>
          <rPr>
            <b/>
            <sz val="11"/>
            <color indexed="81"/>
            <rFont val="ＭＳ Ｐゴシック"/>
            <family val="3"/>
            <charset val="128"/>
          </rPr>
          <t>-　ハイフンで区切って記載下さい</t>
        </r>
      </text>
    </comment>
    <comment ref="B5" authorId="0" shapeId="0" xr:uid="{00000000-0006-0000-0100-000010000000}">
      <text>
        <r>
          <rPr>
            <b/>
            <sz val="10"/>
            <color indexed="81"/>
            <rFont val="ＭＳ Ｐゴシック"/>
            <family val="3"/>
            <charset val="128"/>
          </rPr>
          <t xml:space="preserve">★希望の日付を入力ください（例：解約日、接続供給開始日、名義変更日など）
</t>
        </r>
      </text>
    </comment>
    <comment ref="BB5" authorId="0" shapeId="0" xr:uid="{00000000-0006-0000-0100-000011000000}">
      <text>
        <r>
          <rPr>
            <b/>
            <sz val="11"/>
            <color indexed="81"/>
            <rFont val="ＭＳ Ｐゴシック"/>
            <family val="3"/>
            <charset val="128"/>
          </rPr>
          <t>★補足事項等あれば摘要欄へご記入（入力）ください。
例１：工事申込みの場合は「UGS取付工事」等。
例２：解約の場合は「建物解体に伴う解約」「供給者変更に伴う解約」等。
例３：名義変更の場合は「旧名義：○○○株式会社」等
例４：契約電力変更の場合は「新契約電力の算出根拠は別紙参照」等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V2" authorId="0" shapeId="0" xr:uid="{00000000-0006-0000-0200-000001000000}">
      <text>
        <r>
          <rPr>
            <b/>
            <sz val="12"/>
            <color indexed="81"/>
            <rFont val="ＭＳ Ｐゴシック"/>
            <family val="3"/>
            <charset val="128"/>
          </rPr>
          <t>別紙（連記式）シートへ入力すると本シートへ表示されます。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V2" authorId="0" shapeId="0" xr:uid="{00000000-0006-0000-2000-000001000000}">
      <text>
        <r>
          <rPr>
            <b/>
            <sz val="12"/>
            <color indexed="81"/>
            <rFont val="ＭＳ Ｐゴシック"/>
            <family val="3"/>
            <charset val="128"/>
          </rPr>
          <t>別紙（連記式）シートへ入力すると本シートへ表示されます。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V2" authorId="0" shapeId="0" xr:uid="{00000000-0006-0000-3400-000001000000}">
      <text>
        <r>
          <rPr>
            <b/>
            <sz val="12"/>
            <color indexed="81"/>
            <rFont val="ＭＳ Ｐゴシック"/>
            <family val="3"/>
            <charset val="128"/>
          </rPr>
          <t>別紙（連記式）シートへ入力すると本シートへ表示されます。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V2" authorId="0" shapeId="0" xr:uid="{00000000-0006-0000-5200-000001000000}">
      <text>
        <r>
          <rPr>
            <b/>
            <sz val="12"/>
            <color indexed="81"/>
            <rFont val="ＭＳ Ｐゴシック"/>
            <family val="3"/>
            <charset val="128"/>
          </rPr>
          <t>別紙（連記式）シートへ入力すると本シートへ表示されます。</t>
        </r>
      </text>
    </comment>
  </commentList>
</comments>
</file>

<file path=xl/sharedStrings.xml><?xml version="1.0" encoding="utf-8"?>
<sst xmlns="http://schemas.openxmlformats.org/spreadsheetml/2006/main" count="10857" uniqueCount="187">
  <si>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</si>
  <si>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</si>
  <si>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</si>
  <si>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</si>
  <si>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</si>
  <si>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</si>
  <si>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</si>
  <si>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</si>
  <si>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</si>
  <si>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</si>
  <si>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</si>
  <si>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</si>
  <si>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</si>
  <si>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</si>
  <si>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</si>
  <si>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○○部</t>
    <rPh sb="2" eb="3">
      <t>ブ</t>
    </rPh>
    <phoneticPr fontId="2"/>
  </si>
  <si>
    <t>△△　△△</t>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</si>
  <si>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</si>
  <si>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</si>
  <si>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否</t>
  </si>
  <si>
    <t>接続供給開始希望日</t>
    <rPh sb="0" eb="2">
      <t>セツゾク</t>
    </rPh>
    <rPh sb="2" eb="4">
      <t>キョウキュウ</t>
    </rPh>
    <rPh sb="4" eb="6">
      <t>カイシ</t>
    </rPh>
    <rPh sb="6" eb="8">
      <t>キボウ</t>
    </rPh>
    <rPh sb="8" eb="9">
      <t>ビ</t>
    </rPh>
    <phoneticPr fontId="2"/>
  </si>
  <si>
    <t>都道府県</t>
  </si>
  <si>
    <t>住　　所</t>
  </si>
  <si>
    <t>標準</t>
    <rPh sb="0" eb="2">
      <t>ヒョウジュン</t>
    </rPh>
    <phoneticPr fontId="2"/>
  </si>
  <si>
    <t>○○　○○</t>
    <phoneticPr fontId="2"/>
  </si>
  <si>
    <t>○○市○－○－○</t>
    <rPh sb="2" eb="3">
      <t>シ</t>
    </rPh>
    <phoneticPr fontId="2"/>
  </si>
  <si>
    <t>△△部</t>
    <rPh sb="2" eb="3">
      <t>ブ</t>
    </rPh>
    <phoneticPr fontId="2"/>
  </si>
  <si>
    <t>主任技術者連絡先</t>
    <rPh sb="0" eb="2">
      <t>シュニン</t>
    </rPh>
    <rPh sb="2" eb="5">
      <t>ギジュツシャ</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</si>
  <si>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</si>
  <si>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kＷ</t>
    <phoneticPr fontId="2"/>
  </si>
  <si>
    <t>Ｖ</t>
    <phoneticPr fontId="2"/>
  </si>
  <si>
    <t>kＶＡ</t>
    <phoneticPr fontId="2"/>
  </si>
  <si>
    <t>ピークシフト電力</t>
    <phoneticPr fontId="2"/>
  </si>
  <si>
    <t>パルス受給
の要否</t>
    <phoneticPr fontId="2"/>
  </si>
  <si>
    <t>契約電力（ｋＷ）</t>
    <phoneticPr fontId="2"/>
  </si>
  <si>
    <t>供給電気方式</t>
    <phoneticPr fontId="2"/>
  </si>
  <si>
    <t>契約電力（ｋＷ）</t>
    <phoneticPr fontId="2"/>
  </si>
  <si>
    <t>所属</t>
    <phoneticPr fontId="2"/>
  </si>
  <si>
    <t>氏名</t>
    <phoneticPr fontId="2"/>
  </si>
  <si>
    <t>電話番号</t>
    <phoneticPr fontId="2"/>
  </si>
  <si>
    <t>03-5678-1234</t>
    <phoneticPr fontId="2"/>
  </si>
  <si>
    <t>04-1234-5678</t>
    <phoneticPr fontId="2"/>
  </si>
  <si>
    <t>-</t>
    <phoneticPr fontId="2"/>
  </si>
  <si>
    <t>接続受電電力の計画値および接続供給電力の計画値</t>
    <phoneticPr fontId="2"/>
  </si>
  <si>
    <t>電気の使用住所
（需要場所）</t>
    <rPh sb="0" eb="2">
      <t>デンキ</t>
    </rPh>
    <rPh sb="3" eb="5">
      <t>シヨウ</t>
    </rPh>
    <rPh sb="5" eb="7">
      <t>ジュウショ</t>
    </rPh>
    <rPh sb="9" eb="11">
      <t>ジュヨウ</t>
    </rPh>
    <rPh sb="11" eb="13">
      <t>バショ</t>
    </rPh>
    <phoneticPr fontId="2"/>
  </si>
  <si>
    <t>電気の使用住所（需要場所）</t>
    <rPh sb="0" eb="2">
      <t>デンキ</t>
    </rPh>
    <rPh sb="3" eb="5">
      <t>シヨウ</t>
    </rPh>
    <rPh sb="5" eb="7">
      <t>ジュウショ</t>
    </rPh>
    <rPh sb="8" eb="10">
      <t>ジュヨウ</t>
    </rPh>
    <rPh sb="10" eb="12">
      <t>バショ</t>
    </rPh>
    <phoneticPr fontId="2"/>
  </si>
  <si>
    <t>計量電圧(Ｖ)</t>
    <phoneticPr fontId="2"/>
  </si>
  <si>
    <t>供給電圧(Ｖ)</t>
    <rPh sb="0" eb="2">
      <t>キョウキュウ</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</si>
  <si>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</si>
  <si>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氏名</t>
    <rPh sb="0" eb="2">
      <t>シメイ</t>
    </rPh>
    <phoneticPr fontId="2"/>
  </si>
  <si>
    <t>受電設備容量（合計）
（kＶＡ）</t>
    <rPh sb="0" eb="2">
      <t>ジュデン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</si>
  <si>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</si>
  <si>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発電設備容量（合計）
（kＷ）</t>
    <rPh sb="0" eb="2">
      <t>ハツデン</t>
    </rPh>
    <rPh sb="2" eb="4">
      <t>セツビ</t>
    </rPh>
    <rPh sb="4" eb="6">
      <t>ヨウリョウ</t>
    </rPh>
    <rPh sb="7" eb="9">
      <t>ゴウケイ</t>
    </rPh>
    <phoneticPr fontId="2"/>
  </si>
  <si>
    <t>申込番号:</t>
    <rPh sb="0" eb="2">
      <t>モウシコミ</t>
    </rPh>
    <rPh sb="2" eb="4">
      <t>バンゴウ</t>
    </rPh>
    <phoneticPr fontId="2"/>
  </si>
  <si>
    <t>（</t>
    <phoneticPr fontId="2"/>
  </si>
  <si>
    <t>）</t>
    <phoneticPr fontId="2"/>
  </si>
  <si>
    <t>契約電力（ｋＷ）</t>
    <phoneticPr fontId="2"/>
  </si>
  <si>
    <t>（内自家補相当分
（ｋＷ））</t>
    <phoneticPr fontId="2"/>
  </si>
  <si>
    <t>御中</t>
    <rPh sb="0" eb="2">
      <t>オンチュウ</t>
    </rPh>
    <phoneticPr fontId="2"/>
  </si>
  <si>
    <t>契　　約　　者　　名</t>
    <rPh sb="0" eb="1">
      <t>チギリ</t>
    </rPh>
    <rPh sb="3" eb="4">
      <t>ヤク</t>
    </rPh>
    <rPh sb="6" eb="7">
      <t>シャ</t>
    </rPh>
    <rPh sb="9" eb="10">
      <t>メイ</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</si>
  <si>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</si>
  <si>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</si>
  <si>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</si>
  <si>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</si>
  <si>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</si>
  <si>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接続供給の開始希望日</t>
    <rPh sb="0" eb="2">
      <t>セツゾク</t>
    </rPh>
    <rPh sb="2" eb="4">
      <t>キョウキュウ</t>
    </rPh>
    <rPh sb="5" eb="7">
      <t>カイシ</t>
    </rPh>
    <rPh sb="7" eb="10">
      <t>キボウビ</t>
    </rPh>
    <phoneticPr fontId="2"/>
  </si>
  <si>
    <t>別紙のとおり</t>
    <rPh sb="0" eb="2">
      <t>ベッシ</t>
    </rPh>
    <phoneticPr fontId="2"/>
  </si>
  <si>
    <t>受電地点・供給地点ごとの事項</t>
    <rPh sb="0" eb="2">
      <t>ジュデン</t>
    </rPh>
    <rPh sb="2" eb="4">
      <t>チテン</t>
    </rPh>
    <rPh sb="5" eb="7">
      <t>キョウキュウ</t>
    </rPh>
    <rPh sb="7" eb="9">
      <t>チテン</t>
    </rPh>
    <rPh sb="12" eb="14">
      <t>ジコウ</t>
    </rPh>
    <phoneticPr fontId="2"/>
  </si>
  <si>
    <t>申込件数</t>
    <rPh sb="0" eb="2">
      <t>モウシコミ</t>
    </rPh>
    <rPh sb="2" eb="4">
      <t>ケンスウ</t>
    </rPh>
    <phoneticPr fontId="2"/>
  </si>
  <si>
    <t>受電地点</t>
    <rPh sb="0" eb="2">
      <t>ジュデン</t>
    </rPh>
    <rPh sb="2" eb="4">
      <t>チテン</t>
    </rPh>
    <phoneticPr fontId="2"/>
  </si>
  <si>
    <t>供給地点</t>
    <rPh sb="0" eb="2">
      <t>キョウキュウ</t>
    </rPh>
    <rPh sb="2" eb="4">
      <t>チテン</t>
    </rPh>
    <phoneticPr fontId="2"/>
  </si>
  <si>
    <t>地点の追加</t>
    <rPh sb="0" eb="2">
      <t>チテン</t>
    </rPh>
    <rPh sb="3" eb="5">
      <t>ツイカ</t>
    </rPh>
    <phoneticPr fontId="2"/>
  </si>
  <si>
    <t>件</t>
    <rPh sb="0" eb="1">
      <t>ケン</t>
    </rPh>
    <phoneticPr fontId="2"/>
  </si>
  <si>
    <t>契約受電電力または契約電力の変更を伴わない設備変更</t>
    <rPh sb="0" eb="2">
      <t>ケイヤク</t>
    </rPh>
    <rPh sb="2" eb="4">
      <t>ジュデン</t>
    </rPh>
    <rPh sb="4" eb="6">
      <t>デンリョク</t>
    </rPh>
    <rPh sb="9" eb="11">
      <t>ケイヤク</t>
    </rPh>
    <rPh sb="11" eb="13">
      <t>デンリョク</t>
    </rPh>
    <rPh sb="14" eb="16">
      <t>ヘンコウ</t>
    </rPh>
    <rPh sb="17" eb="18">
      <t>トモナ</t>
    </rPh>
    <rPh sb="21" eb="23">
      <t>セツビ</t>
    </rPh>
    <rPh sb="23" eb="25">
      <t>ヘンコウ</t>
    </rPh>
    <phoneticPr fontId="2"/>
  </si>
  <si>
    <t>その他の変更
（　　　　　　　）</t>
    <rPh sb="2" eb="3">
      <t>タ</t>
    </rPh>
    <rPh sb="4" eb="6">
      <t>ヘンコウ</t>
    </rPh>
    <phoneticPr fontId="2"/>
  </si>
  <si>
    <t>特記事項</t>
    <rPh sb="0" eb="2">
      <t>トッキ</t>
    </rPh>
    <rPh sb="2" eb="4">
      <t>ジコウ</t>
    </rPh>
    <phoneticPr fontId="2"/>
  </si>
  <si>
    <t>供給地点の追加（新設）</t>
  </si>
  <si>
    <t>○○株式会社　△△ビル</t>
    <phoneticPr fontId="2"/>
  </si>
  <si>
    <t>○○県</t>
    <phoneticPr fontId="2"/>
  </si>
  <si>
    <t>0（例）</t>
    <rPh sb="2" eb="3">
      <t>レイ</t>
    </rPh>
    <phoneticPr fontId="2"/>
  </si>
  <si>
    <t>従来どおり</t>
    <rPh sb="0" eb="2">
      <t>ジュウライ</t>
    </rPh>
    <phoneticPr fontId="2"/>
  </si>
  <si>
    <t>需要者窓口連絡先</t>
    <phoneticPr fontId="2"/>
  </si>
  <si>
    <t>No</t>
    <phoneticPr fontId="2"/>
  </si>
  <si>
    <t>終了年月日</t>
    <rPh sb="0" eb="2">
      <t>シュウリョウ</t>
    </rPh>
    <rPh sb="2" eb="5">
      <t>ネンガッピ</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</si>
  <si>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</si>
  <si>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</si>
  <si>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</si>
  <si>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</si>
  <si>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</si>
  <si>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接続供給
開始希望日　　　　　　　　　　　　　　　　　　　　　　　　　　　　　　　　　　　　　　　　　　　　　　　　　　　　　　　　　　　　　　　　　　　　　　　　　　　　　　</t>
    <rPh sb="0" eb="2">
      <t>セツゾク</t>
    </rPh>
    <rPh sb="2" eb="4">
      <t>キョウキュウ</t>
    </rPh>
    <rPh sb="5" eb="7">
      <t>カイシ</t>
    </rPh>
    <rPh sb="7" eb="9">
      <t>キボウ</t>
    </rPh>
    <rPh sb="9" eb="10">
      <t>ビ</t>
    </rPh>
    <phoneticPr fontId="2"/>
  </si>
  <si>
    <t>臨時電力使用期間</t>
    <rPh sb="0" eb="2">
      <t>リンジ</t>
    </rPh>
    <rPh sb="2" eb="4">
      <t>デンリョク</t>
    </rPh>
    <rPh sb="4" eb="6">
      <t>シヨウ</t>
    </rPh>
    <rPh sb="6" eb="8">
      <t>キカン</t>
    </rPh>
    <phoneticPr fontId="2"/>
  </si>
  <si>
    <t>業種</t>
    <rPh sb="0" eb="2">
      <t>ギョウシュ</t>
    </rPh>
    <phoneticPr fontId="2"/>
  </si>
  <si>
    <t>予備項目２</t>
    <rPh sb="0" eb="2">
      <t>ヨビ</t>
    </rPh>
    <rPh sb="2" eb="4">
      <t>コウモク</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</si>
  <si>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</si>
  <si>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</si>
  <si>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</si>
  <si>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</si>
  <si>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</si>
  <si>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</si>
  <si>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</si>
  <si>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</si>
  <si>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</si>
  <si>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</si>
  <si>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設備撤去</t>
    <rPh sb="0" eb="2">
      <t>セツビ</t>
    </rPh>
    <rPh sb="2" eb="4">
      <t>テッキョ</t>
    </rPh>
    <phoneticPr fontId="2"/>
  </si>
  <si>
    <t>地点の削除</t>
    <rPh sb="0" eb="2">
      <t>チテン</t>
    </rPh>
    <rPh sb="3" eb="5">
      <t>サクジョ</t>
    </rPh>
    <phoneticPr fontId="2"/>
  </si>
  <si>
    <t>契約廃止</t>
    <rPh sb="0" eb="2">
      <t>ケイヤク</t>
    </rPh>
    <rPh sb="2" eb="4">
      <t>ハイシ</t>
    </rPh>
    <phoneticPr fontId="2"/>
  </si>
  <si>
    <t>会社・所属</t>
    <rPh sb="0" eb="2">
      <t>カイシャ</t>
    </rPh>
    <rPh sb="3" eb="5">
      <t>ショゾク</t>
    </rPh>
    <phoneticPr fontId="2"/>
  </si>
  <si>
    <t>〒</t>
    <phoneticPr fontId="2"/>
  </si>
  <si>
    <r>
      <t>（カタカナ）</t>
    </r>
    <r>
      <rPr>
        <sz val="9"/>
        <rFont val="ＭＳ ゴシック"/>
        <family val="3"/>
        <charset val="128"/>
      </rPr>
      <t>※全角</t>
    </r>
    <rPh sb="7" eb="9">
      <t>ゼンカク</t>
    </rPh>
    <phoneticPr fontId="2"/>
  </si>
  <si>
    <t>郵便番号</t>
    <rPh sb="0" eb="2">
      <t>ユウビン</t>
    </rPh>
    <rPh sb="2" eb="4">
      <t>バンゴウ</t>
    </rPh>
    <phoneticPr fontId="2"/>
  </si>
  <si>
    <t>漢字</t>
    <rPh sb="0" eb="2">
      <t>カンジ</t>
    </rPh>
    <phoneticPr fontId="2"/>
  </si>
  <si>
    <t>カタカナ　※全角</t>
    <rPh sb="6" eb="8">
      <t>ゼンカク</t>
    </rPh>
    <phoneticPr fontId="2"/>
  </si>
  <si>
    <t>○○カブシキガイシャ　△△ビル</t>
    <phoneticPr fontId="2"/>
  </si>
  <si>
    <t>kＷ</t>
  </si>
  <si>
    <t>商用</t>
  </si>
  <si>
    <t>需要者に承諾いただいている</t>
  </si>
  <si>
    <t>交流三相３線式</t>
    <rPh sb="2" eb="3">
      <t>サン</t>
    </rPh>
    <phoneticPr fontId="2"/>
  </si>
  <si>
    <t>この欄は特記事項に転記する内容が記載いただけます</t>
    <rPh sb="2" eb="3">
      <t>ラン</t>
    </rPh>
    <rPh sb="4" eb="6">
      <t>トッキ</t>
    </rPh>
    <rPh sb="6" eb="8">
      <t>ジコウ</t>
    </rPh>
    <rPh sb="9" eb="11">
      <t>テンキ</t>
    </rPh>
    <rPh sb="13" eb="15">
      <t>ナイヨウ</t>
    </rPh>
    <rPh sb="16" eb="18">
      <t>キサイ</t>
    </rPh>
    <phoneticPr fontId="2"/>
  </si>
  <si>
    <t>0310112040112345678901</t>
    <phoneticPr fontId="2"/>
  </si>
  <si>
    <t>1350016</t>
    <phoneticPr fontId="2"/>
  </si>
  <si>
    <t>需要者の名称</t>
    <rPh sb="0" eb="3">
      <t>ジュヨウシャ</t>
    </rPh>
    <phoneticPr fontId="2"/>
  </si>
  <si>
    <t>接続送電ｻｰﾋﾞｽ（従来）</t>
    <rPh sb="0" eb="2">
      <t>セツゾク</t>
    </rPh>
    <rPh sb="2" eb="4">
      <t>ソウデン</t>
    </rPh>
    <phoneticPr fontId="2"/>
  </si>
  <si>
    <t>予備送電サービスA（従来）</t>
    <rPh sb="0" eb="2">
      <t>ヨビ</t>
    </rPh>
    <rPh sb="2" eb="4">
      <t>ソウデン</t>
    </rPh>
    <phoneticPr fontId="2"/>
  </si>
  <si>
    <t>予備送電サービスB（従来）</t>
    <rPh sb="0" eb="2">
      <t>ヨビ</t>
    </rPh>
    <rPh sb="2" eb="4">
      <t>ソウデン</t>
    </rPh>
    <phoneticPr fontId="2"/>
  </si>
  <si>
    <t>設備概要（従来）</t>
    <rPh sb="0" eb="2">
      <t>セツビ</t>
    </rPh>
    <rPh sb="2" eb="4">
      <t>ガイヨウ</t>
    </rPh>
    <phoneticPr fontId="2"/>
  </si>
  <si>
    <t>従来</t>
    <phoneticPr fontId="2"/>
  </si>
  <si>
    <t>従来（kＷ）</t>
    <phoneticPr fontId="2"/>
  </si>
  <si>
    <t>接続送電ｻｰﾋﾞｽ（今回）</t>
    <rPh sb="0" eb="2">
      <t>セツゾク</t>
    </rPh>
    <rPh sb="2" eb="4">
      <t>ソウデン</t>
    </rPh>
    <phoneticPr fontId="2"/>
  </si>
  <si>
    <t>予備送電サービスA（今回）</t>
    <rPh sb="0" eb="2">
      <t>ヨビ</t>
    </rPh>
    <rPh sb="2" eb="4">
      <t>ソウデン</t>
    </rPh>
    <phoneticPr fontId="2"/>
  </si>
  <si>
    <t>予備送電サービスB（今回）</t>
    <rPh sb="0" eb="2">
      <t>ヨビ</t>
    </rPh>
    <rPh sb="2" eb="4">
      <t>ソウデン</t>
    </rPh>
    <phoneticPr fontId="2"/>
  </si>
  <si>
    <t>設備概要（今回）</t>
    <rPh sb="0" eb="2">
      <t>セツビ</t>
    </rPh>
    <rPh sb="2" eb="4">
      <t>ガイヨウ</t>
    </rPh>
    <phoneticPr fontId="2"/>
  </si>
  <si>
    <t>今回</t>
  </si>
  <si>
    <t>今回（kＷ）</t>
  </si>
  <si>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</si>
  <si>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</si>
  <si>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t>　接続供給等に関する契約について，貴社の託送供給等約款を承認のうえ，以下のとおり申込みます。
　なお，実需同時同量の経過措置を適用している場合で受電地点に関する申込みを行なうときは，受電側接続検討申込書および回答書内容を前提として申込みます。</t>
    <rPh sb="5" eb="6">
      <t>トウ</t>
    </rPh>
    <rPh sb="24" eb="25">
      <t>ナド</t>
    </rPh>
    <rPh sb="34" eb="36">
      <t>イカ</t>
    </rPh>
    <rPh sb="84" eb="85">
      <t>オコナ</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</si>
  <si>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</si>
  <si>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</si>
  <si>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</si>
  <si>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</si>
  <si>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r>
      <t>需要者の</t>
    </r>
    <r>
      <rPr>
        <sz val="11"/>
        <rFont val="ＭＳ Ｐゴシック"/>
        <family val="3"/>
        <charset val="128"/>
      </rPr>
      <t>名称</t>
    </r>
    <rPh sb="4" eb="6">
      <t>メイショウ</t>
    </rPh>
    <phoneticPr fontId="2"/>
  </si>
  <si>
    <r>
      <rPr>
        <sz val="14"/>
        <rFont val="ＭＳ Ｐゴシック"/>
        <family val="3"/>
        <charset val="128"/>
      </rPr>
      <t>供給地点特定番号</t>
    </r>
    <r>
      <rPr>
        <sz val="11"/>
        <rFont val="ＭＳ Ｐゴシック"/>
        <family val="3"/>
        <charset val="128"/>
      </rPr>
      <t xml:space="preserve">
＊22桁
ｽﾍﾟｰｽ等入力しないで下さい</t>
    </r>
    <rPh sb="0" eb="2">
      <t>キョウキュウ</t>
    </rPh>
    <rPh sb="2" eb="4">
      <t>チテン</t>
    </rPh>
    <rPh sb="4" eb="6">
      <t>トクテイ</t>
    </rPh>
    <rPh sb="6" eb="8">
      <t>バンゴウ</t>
    </rPh>
    <rPh sb="12" eb="13">
      <t>ケタ</t>
    </rPh>
    <phoneticPr fontId="2"/>
  </si>
  <si>
    <t>託送供給等約款における需要者に関する事項の遵守について承諾いただいているか</t>
    <rPh sb="4" eb="5">
      <t>ナド</t>
    </rPh>
    <rPh sb="11" eb="13">
      <t>ジュヨウ</t>
    </rPh>
    <phoneticPr fontId="2"/>
  </si>
  <si>
    <r>
      <rPr>
        <sz val="11"/>
        <rFont val="ＭＳ Ｐゴシック"/>
        <family val="3"/>
        <charset val="128"/>
      </rPr>
      <t>会社・所属</t>
    </r>
    <rPh sb="0" eb="2">
      <t>カイシャ</t>
    </rPh>
    <phoneticPr fontId="2"/>
  </si>
  <si>
    <t>業種名称
（小分類）</t>
    <rPh sb="0" eb="2">
      <t>ギョウシュ</t>
    </rPh>
    <rPh sb="2" eb="4">
      <t>メイショウ</t>
    </rPh>
    <rPh sb="6" eb="9">
      <t>ショウブンルイ</t>
    </rPh>
    <phoneticPr fontId="2"/>
  </si>
  <si>
    <t>事務所ビル</t>
    <rPh sb="0" eb="3">
      <t>ジムショ</t>
    </rPh>
    <phoneticPr fontId="2"/>
  </si>
  <si>
    <t>〒</t>
    <phoneticPr fontId="2"/>
  </si>
  <si>
    <t>今回：</t>
    <phoneticPr fontId="2"/>
  </si>
  <si>
    <t>従来：</t>
    <phoneticPr fontId="2"/>
  </si>
  <si>
    <t>今回：</t>
    <phoneticPr fontId="2"/>
  </si>
  <si>
    <t>従来：</t>
    <phoneticPr fontId="2"/>
  </si>
  <si>
    <t>今回：</t>
    <phoneticPr fontId="2"/>
  </si>
  <si>
    <t>（</t>
    <phoneticPr fontId="2"/>
  </si>
  <si>
    <t>）</t>
    <phoneticPr fontId="2"/>
  </si>
  <si>
    <t>kＷ</t>
    <phoneticPr fontId="2"/>
  </si>
  <si>
    <t>従来：</t>
    <phoneticPr fontId="2"/>
  </si>
  <si>
    <t>今回：</t>
    <phoneticPr fontId="2"/>
  </si>
  <si>
    <t>従来：</t>
    <phoneticPr fontId="2"/>
  </si>
  <si>
    <t>Ｖ</t>
    <phoneticPr fontId="2"/>
  </si>
  <si>
    <t>今回：</t>
    <phoneticPr fontId="2"/>
  </si>
  <si>
    <t>Ｖ</t>
    <phoneticPr fontId="2"/>
  </si>
  <si>
    <t>従来：</t>
    <phoneticPr fontId="2"/>
  </si>
  <si>
    <t>kＷ</t>
    <phoneticPr fontId="2"/>
  </si>
  <si>
    <t>今回：</t>
    <phoneticPr fontId="2"/>
  </si>
  <si>
    <t>kＷ</t>
    <phoneticPr fontId="2"/>
  </si>
  <si>
    <t>従来：</t>
    <phoneticPr fontId="2"/>
  </si>
  <si>
    <t>今回：</t>
    <phoneticPr fontId="2"/>
  </si>
  <si>
    <t>kＶＡ</t>
    <phoneticPr fontId="2"/>
  </si>
  <si>
    <t>従来：</t>
    <phoneticPr fontId="2"/>
  </si>
  <si>
    <t>kＷ</t>
    <phoneticPr fontId="2"/>
  </si>
  <si>
    <t>〒</t>
    <phoneticPr fontId="2"/>
  </si>
  <si>
    <t>（</t>
    <phoneticPr fontId="2"/>
  </si>
  <si>
    <t>）</t>
    <phoneticPr fontId="2"/>
  </si>
  <si>
    <t>Ｖ</t>
    <phoneticPr fontId="2"/>
  </si>
  <si>
    <t>kＶＡ</t>
    <phoneticPr fontId="2"/>
  </si>
  <si>
    <t>１．契約者等</t>
    <phoneticPr fontId="2"/>
  </si>
  <si>
    <t>住　　所　：</t>
    <phoneticPr fontId="2"/>
  </si>
  <si>
    <t>所　　属　：</t>
    <phoneticPr fontId="2"/>
  </si>
  <si>
    <t>電話・FAX ：</t>
    <phoneticPr fontId="2"/>
  </si>
  <si>
    <t>　　－　　　　－　　　　</t>
    <phoneticPr fontId="2"/>
  </si>
  <si>
    <t>E-mail    ：</t>
    <phoneticPr fontId="2"/>
  </si>
  <si>
    <t xml:space="preserve"> </t>
    <phoneticPr fontId="2"/>
  </si>
  <si>
    <t>契約受電電力または
契約電力の変更</t>
    <phoneticPr fontId="2"/>
  </si>
  <si>
    <t>本申込書を受領する一般送配電事業者又は配電事業者は，接続供給等の申込みおよび実施に際して得た情報を，託送供給等を実施する目的以外に使用いたしません。</t>
    <rPh sb="11" eb="14">
      <t>ソウハイデン</t>
    </rPh>
    <rPh sb="17" eb="18">
      <t>マタ</t>
    </rPh>
    <rPh sb="19" eb="21">
      <t>ハイデン</t>
    </rPh>
    <rPh sb="21" eb="24">
      <t>ジギョウシャ</t>
    </rPh>
    <rPh sb="26" eb="28">
      <t>セツゾク</t>
    </rPh>
    <rPh sb="30" eb="31">
      <t>トウ</t>
    </rPh>
    <rPh sb="54" eb="55">
      <t>トウ</t>
    </rPh>
    <phoneticPr fontId="2"/>
  </si>
  <si>
    <t>　　年　　月　　日</t>
    <phoneticPr fontId="2"/>
  </si>
  <si>
    <t>様式PP1-20240410</t>
    <phoneticPr fontId="2"/>
  </si>
  <si>
    <t>沖縄電力株式会社</t>
    <rPh sb="0" eb="8">
      <t>オキナワデンリョクカブシキガイシャ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</si>
</sst>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Red]&quot;¥&quot;\-#,##0"/>
    <numFmt numFmtId="41" formatCode="_ * #,##0_ ;_ * \-#,##0_ ;_ * &quot;-&quot;_ ;_ @_ "/>
    <numFmt numFmtId="43" formatCode="_ * #,##0.00_ ;_ * \-#,##0.00_ ;_ * &quot;-&quot;??_ ;_ @_ "/>
    <numFmt numFmtId="176" formatCode="#,##0_ "/>
    <numFmt numFmtId="177" formatCode="[$-411]ggge&quot;年&quot;m&quot;月&quot;d&quot;日&quot;;@"/>
    <numFmt numFmtId="178" formatCode="#,##0&quot;kV&quot;"/>
    <numFmt numFmtId="179" formatCode="#,##0_ ;[Red]\-#,##0\ "/>
    <numFmt numFmtId="180" formatCode="#,##0&quot;kW&quot;"/>
    <numFmt numFmtId="181" formatCode="#,##0&quot;kVA&quot;"/>
    <numFmt numFmtId="182" formatCode="yy/mm/dd\ hh:mm:ss"/>
    <numFmt numFmtId="183" formatCode="_(&quot;$&quot;* #,##0_);_(&quot;$&quot;* \(#,##0\);_(&quot;$&quot;* &quot;-&quot;_);_(@_)"/>
    <numFmt numFmtId="184" formatCode="m/d"/>
    <numFmt numFmtId="185" formatCode="#,##0;\-#,##0;\-"/>
    <numFmt numFmtId="186" formatCode="#,##0;\-#,##0;&quot;-&quot;"/>
    <numFmt numFmtId="187" formatCode="_(* #,##0_);_(* \(#,##0\);_(* &quot;-&quot;_);_(@_)"/>
    <numFmt numFmtId="188" formatCode="_(&quot;$&quot;* #,##0.00_);_(&quot;$&quot;* \(#,##0.00\);_(&quot;$&quot;* &quot;-&quot;??_);_(@_)"/>
    <numFmt numFmtId="189" formatCode="#,##0.000;[Red]\(#,##0.000\)"/>
    <numFmt numFmtId="190" formatCode="mmmm\-yy"/>
    <numFmt numFmtId="191" formatCode="0.00_)"/>
    <numFmt numFmtId="192" formatCode="&quot;SFr.&quot;#,##0;[Red]&quot;SFr.&quot;\-#,##0"/>
    <numFmt numFmtId="193" formatCode="&quot;SFr.&quot;#,##0.00;[Red]&quot;SFr.&quot;\-#,##0.00"/>
    <numFmt numFmtId="194" formatCode="&quot;¥&quot;#,##0.00;[Red]\-&quot;¥&quot;#,##0.00"/>
    <numFmt numFmtId="195" formatCode="&quot;¥&quot;#,##0;[Red]\-&quot;¥&quot;#,##0"/>
    <numFmt numFmtId="196" formatCode="\\#,##0.00;[Red]&quot;\-&quot;#,##0.00"/>
    <numFmt numFmtId="197" formatCode="0_)"/>
    <numFmt numFmtId="198" formatCode="\(#,##0,\)"/>
    <numFmt numFmtId="199" formatCode="#,###&quot;台&quot;"/>
    <numFmt numFmtId="200" formatCode="00\-0000\-0000\-0000\-0000\-0000"/>
    <numFmt numFmtId="201" formatCode="&quot;〒&quot;000\-0000"/>
    <numFmt numFmtId="202" formatCode="0_ "/>
    <numFmt numFmtId="203" formatCode="yyyy&quot;年&quot;m&quot;月&quot;d&quot;日&quot;;@"/>
  </numFmts>
  <fonts count="10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b/>
      <sz val="9"/>
      <color indexed="81"/>
      <name val="ＭＳ Ｐゴシック"/>
      <family val="3"/>
      <charset val="128"/>
    </font>
    <font>
      <sz val="12"/>
      <color indexed="8"/>
      <name val="ＭＳ ゴシック"/>
      <family val="3"/>
      <charset val="128"/>
    </font>
    <font>
      <sz val="11"/>
      <color indexed="8"/>
      <name val="ＭＳ ゴシック"/>
      <family val="3"/>
      <charset val="128"/>
    </font>
    <font>
      <sz val="9"/>
      <color indexed="8"/>
      <name val="ＭＳ Ｐゴシック"/>
      <family val="3"/>
      <charset val="128"/>
    </font>
    <font>
      <i/>
      <sz val="9"/>
      <color indexed="8"/>
      <name val="ＭＳ Ｐゴシック"/>
      <family val="3"/>
      <charset val="128"/>
    </font>
    <font>
      <sz val="12"/>
      <color indexed="10"/>
      <name val="ＭＳ ゴシック"/>
      <family val="3"/>
      <charset val="128"/>
    </font>
    <font>
      <b/>
      <sz val="10"/>
      <color indexed="81"/>
      <name val="ＭＳ Ｐゴシック"/>
      <family val="3"/>
      <charset val="128"/>
    </font>
    <font>
      <b/>
      <sz val="11"/>
      <color indexed="81"/>
      <name val="ＭＳ Ｐゴシック"/>
      <family val="3"/>
      <charset val="128"/>
    </font>
    <font>
      <sz val="9"/>
      <color indexed="10"/>
      <name val="ＭＳ Ｐゴシック"/>
      <family val="3"/>
      <charset val="128"/>
    </font>
    <font>
      <sz val="9"/>
      <name val="ＭＳ Ｐゴシック"/>
      <family val="3"/>
      <charset val="128"/>
    </font>
    <font>
      <sz val="12"/>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charset val="128"/>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charset val="128"/>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b/>
      <sz val="11"/>
      <name val="ＭＳ ゴシック"/>
      <family val="3"/>
      <charset val="128"/>
    </font>
    <font>
      <b/>
      <sz val="16"/>
      <name val="ＭＳ ゴシック"/>
      <family val="3"/>
      <charset val="128"/>
    </font>
    <font>
      <sz val="14"/>
      <name val="ＭＳ ゴシック"/>
      <family val="3"/>
      <charset val="128"/>
    </font>
    <font>
      <sz val="14"/>
      <name val="ＭＳ Ｐゴシック"/>
      <family val="3"/>
      <charset val="128"/>
    </font>
    <font>
      <sz val="11"/>
      <color indexed="10"/>
      <name val="ＭＳ Ｐゴシック"/>
      <family val="3"/>
      <charset val="128"/>
    </font>
    <font>
      <sz val="11"/>
      <name val="ＭＳ Ｐゴシック"/>
      <family val="3"/>
      <charset val="128"/>
    </font>
    <font>
      <b/>
      <sz val="12"/>
      <color indexed="81"/>
      <name val="ＭＳ Ｐゴシック"/>
      <family val="3"/>
      <charset val="128"/>
    </font>
    <font>
      <sz val="11"/>
      <color theme="1"/>
      <name val="ＭＳ Ｐゴシック"/>
      <family val="3"/>
      <charset val="128"/>
      <scheme val="minor"/>
    </font>
    <font>
      <u/>
      <sz val="11"/>
      <color theme="1"/>
      <name val="ＭＳ ゴシック"/>
      <family val="3"/>
      <charset val="128"/>
    </font>
    <font>
      <sz val="11"/>
      <color theme="1"/>
      <name val="ＭＳ ゴシック"/>
      <family val="3"/>
      <charset val="128"/>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indexed="13"/>
        <bgColor indexed="64"/>
      </patternFill>
    </fill>
    <fill>
      <patternFill patternType="solid">
        <fgColor indexed="46"/>
        <bgColor indexed="64"/>
      </patternFill>
    </fill>
  </fills>
  <borders count="71">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9" fillId="2" borderId="0" applyNumberFormat="0" applyBorder="0" applyAlignment="0" applyProtection="0">
      <alignment vertical="center"/>
    </xf>
    <xf numFmtId="0" fontId="4"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9" fillId="3" borderId="0" applyNumberFormat="0" applyBorder="0" applyAlignment="0" applyProtection="0">
      <alignment vertical="center"/>
    </xf>
    <xf numFmtId="0" fontId="4"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9" fillId="4" borderId="0" applyNumberFormat="0" applyBorder="0" applyAlignment="0" applyProtection="0">
      <alignment vertical="center"/>
    </xf>
    <xf numFmtId="0" fontId="4"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9" fillId="5" borderId="0" applyNumberFormat="0" applyBorder="0" applyAlignment="0" applyProtection="0">
      <alignment vertical="center"/>
    </xf>
    <xf numFmtId="0" fontId="4"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9" fillId="6" borderId="0" applyNumberFormat="0" applyBorder="0" applyAlignment="0" applyProtection="0">
      <alignment vertical="center"/>
    </xf>
    <xf numFmtId="0" fontId="4"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9" fillId="7" borderId="0" applyNumberFormat="0" applyBorder="0" applyAlignment="0" applyProtection="0">
      <alignment vertical="center"/>
    </xf>
    <xf numFmtId="0" fontId="4"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9" fillId="8" borderId="0" applyNumberFormat="0" applyBorder="0" applyAlignment="0" applyProtection="0">
      <alignment vertical="center"/>
    </xf>
    <xf numFmtId="0" fontId="4"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9" fillId="9" borderId="0" applyNumberFormat="0" applyBorder="0" applyAlignment="0" applyProtection="0">
      <alignment vertical="center"/>
    </xf>
    <xf numFmtId="0" fontId="4"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9" fillId="10" borderId="0" applyNumberFormat="0" applyBorder="0" applyAlignment="0" applyProtection="0">
      <alignment vertical="center"/>
    </xf>
    <xf numFmtId="0" fontId="4"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9" fillId="5" borderId="0" applyNumberFormat="0" applyBorder="0" applyAlignment="0" applyProtection="0">
      <alignment vertical="center"/>
    </xf>
    <xf numFmtId="0" fontId="4"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9" fillId="8" borderId="0" applyNumberFormat="0" applyBorder="0" applyAlignment="0" applyProtection="0">
      <alignment vertical="center"/>
    </xf>
    <xf numFmtId="0" fontId="4"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9" fillId="11" borderId="0" applyNumberFormat="0" applyBorder="0" applyAlignment="0" applyProtection="0">
      <alignment vertical="center"/>
    </xf>
    <xf numFmtId="0" fontId="4"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7" fillId="12" borderId="0" applyNumberFormat="0" applyBorder="0" applyAlignment="0" applyProtection="0">
      <alignment vertical="center"/>
    </xf>
    <xf numFmtId="0" fontId="40" fillId="12" borderId="0" applyNumberFormat="0" applyBorder="0" applyAlignment="0" applyProtection="0">
      <alignment vertical="center"/>
    </xf>
    <xf numFmtId="0" fontId="17"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40" fillId="9" borderId="0" applyNumberFormat="0" applyBorder="0" applyAlignment="0" applyProtection="0">
      <alignment vertical="center"/>
    </xf>
    <xf numFmtId="0" fontId="17"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40" fillId="10" borderId="0" applyNumberFormat="0" applyBorder="0" applyAlignment="0" applyProtection="0">
      <alignment vertical="center"/>
    </xf>
    <xf numFmtId="0" fontId="17"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40" fillId="13" borderId="0" applyNumberFormat="0" applyBorder="0" applyAlignment="0" applyProtection="0">
      <alignment vertical="center"/>
    </xf>
    <xf numFmtId="0" fontId="17"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40" fillId="14" borderId="0" applyNumberFormat="0" applyBorder="0" applyAlignment="0" applyProtection="0">
      <alignment vertical="center"/>
    </xf>
    <xf numFmtId="0" fontId="17"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40" fillId="15" borderId="0" applyNumberFormat="0" applyBorder="0" applyAlignment="0" applyProtection="0">
      <alignment vertical="center"/>
    </xf>
    <xf numFmtId="0" fontId="17"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41" fillId="0" borderId="0" applyProtection="0">
      <alignment horizontal="right" vertical="center"/>
    </xf>
    <xf numFmtId="0" fontId="42" fillId="0" borderId="0" applyNumberFormat="0" applyFill="0" applyBorder="0" applyProtection="0">
      <alignment vertical="center"/>
    </xf>
    <xf numFmtId="0" fontId="43" fillId="0" borderId="0" applyNumberFormat="0" applyFill="0" applyBorder="0" applyAlignment="0" applyProtection="0"/>
    <xf numFmtId="185" fontId="44" fillId="0" borderId="0" applyFill="0" applyBorder="0">
      <alignment vertical="center"/>
    </xf>
    <xf numFmtId="186" fontId="44" fillId="0" borderId="0" applyFill="0" applyBorder="0" applyAlignment="0"/>
    <xf numFmtId="185" fontId="44" fillId="0" borderId="0" applyFill="0" applyBorder="0">
      <alignment vertical="center"/>
    </xf>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187" fontId="45" fillId="0" borderId="0" applyFont="0" applyFill="0" applyBorder="0" applyAlignment="0" applyProtection="0"/>
    <xf numFmtId="41" fontId="45" fillId="0" borderId="0" applyFont="0" applyFill="0" applyBorder="0" applyAlignment="0" applyProtection="0"/>
    <xf numFmtId="187" fontId="45" fillId="0" borderId="0" applyFont="0" applyFill="0" applyBorder="0" applyAlignment="0" applyProtection="0"/>
    <xf numFmtId="41" fontId="45"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8" fontId="33" fillId="0" borderId="0" applyFont="0" applyFill="0" applyBorder="0" applyAlignment="0" applyProtection="0"/>
    <xf numFmtId="0" fontId="46" fillId="0" borderId="0">
      <alignment horizontal="left"/>
    </xf>
    <xf numFmtId="0" fontId="47" fillId="0" borderId="1" applyNumberFormat="0" applyFont="0" applyBorder="0">
      <alignment horizontal="center" vertical="center"/>
    </xf>
    <xf numFmtId="0" fontId="1" fillId="0" borderId="0" applyBorder="0"/>
    <xf numFmtId="0" fontId="48" fillId="0" borderId="0" applyFont="0" applyBorder="0"/>
    <xf numFmtId="0" fontId="48" fillId="0" borderId="0" applyFont="0" applyBorder="0"/>
    <xf numFmtId="0" fontId="48" fillId="0" borderId="0" applyFont="0" applyBorder="0"/>
    <xf numFmtId="0" fontId="49" fillId="0" borderId="0">
      <alignment vertical="center"/>
    </xf>
    <xf numFmtId="38" fontId="34" fillId="16" borderId="0" applyNumberFormat="0" applyBorder="0" applyAlignment="0" applyProtection="0"/>
    <xf numFmtId="0" fontId="50" fillId="17" borderId="0"/>
    <xf numFmtId="0" fontId="35" fillId="0" borderId="2" applyNumberFormat="0" applyAlignment="0" applyProtection="0">
      <alignment horizontal="left" vertical="center"/>
    </xf>
    <xf numFmtId="0" fontId="35" fillId="0" borderId="2" applyNumberFormat="0" applyAlignment="0" applyProtection="0">
      <alignment horizontal="left" vertical="center"/>
    </xf>
    <xf numFmtId="0" fontId="35" fillId="0" borderId="3" applyNumberFormat="0" applyProtection="0">
      <alignment vertical="center"/>
    </xf>
    <xf numFmtId="0" fontId="35" fillId="0" borderId="3" applyNumberFormat="0" applyProtection="0">
      <alignment vertical="center"/>
    </xf>
    <xf numFmtId="0" fontId="35" fillId="0" borderId="4">
      <alignment horizontal="left" vertical="center"/>
    </xf>
    <xf numFmtId="0" fontId="35" fillId="0" borderId="4">
      <alignment horizontal="left" vertical="center"/>
    </xf>
    <xf numFmtId="0" fontId="35" fillId="0" borderId="5">
      <alignment horizontal="left" vertical="center"/>
    </xf>
    <xf numFmtId="0" fontId="35" fillId="0" borderId="5">
      <alignment horizontal="left" vertical="center"/>
    </xf>
    <xf numFmtId="0" fontId="51" fillId="0" borderId="0" applyNumberFormat="0" applyFill="0" applyBorder="0" applyAlignment="0" applyProtection="0">
      <alignment vertical="top"/>
      <protection locked="0"/>
    </xf>
    <xf numFmtId="0" fontId="52" fillId="0" borderId="0" applyBorder="0"/>
    <xf numFmtId="10" fontId="34" fillId="18" borderId="6" applyNumberFormat="0" applyBorder="0" applyAlignment="0" applyProtection="0"/>
    <xf numFmtId="0" fontId="52" fillId="0" borderId="0"/>
    <xf numFmtId="189" fontId="1" fillId="0" borderId="0" applyFont="0" applyFill="0" applyBorder="0" applyAlignment="0" applyProtection="0"/>
    <xf numFmtId="190" fontId="1" fillId="0" borderId="0" applyFont="0" applyFill="0" applyBorder="0" applyAlignment="0" applyProtection="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37" fontId="36" fillId="0" borderId="0"/>
    <xf numFmtId="184" fontId="33" fillId="0" borderId="0"/>
    <xf numFmtId="184" fontId="33" fillId="0" borderId="0"/>
    <xf numFmtId="191" fontId="53" fillId="0" borderId="0"/>
    <xf numFmtId="191" fontId="53" fillId="0" borderId="0"/>
    <xf numFmtId="0" fontId="33" fillId="0" borderId="0"/>
    <xf numFmtId="10" fontId="33" fillId="0" borderId="0" applyFont="0" applyFill="0" applyBorder="0" applyAlignment="0" applyProtection="0"/>
    <xf numFmtId="4" fontId="46" fillId="0" borderId="0">
      <alignment horizontal="right"/>
    </xf>
    <xf numFmtId="0" fontId="54" fillId="0" borderId="0" applyNumberFormat="0" applyFont="0" applyFill="0" applyBorder="0" applyAlignment="0" applyProtection="0">
      <alignment horizontal="left"/>
    </xf>
    <xf numFmtId="0" fontId="55" fillId="0" borderId="7">
      <alignment horizontal="center"/>
    </xf>
    <xf numFmtId="4" fontId="56" fillId="0" borderId="0">
      <alignment horizontal="right"/>
    </xf>
    <xf numFmtId="4" fontId="57" fillId="19" borderId="8" applyNumberFormat="0" applyProtection="0">
      <alignment vertical="center"/>
    </xf>
    <xf numFmtId="4" fontId="58" fillId="20" borderId="8" applyNumberFormat="0" applyProtection="0">
      <alignment vertical="center"/>
    </xf>
    <xf numFmtId="4" fontId="57" fillId="20" borderId="8" applyNumberFormat="0" applyProtection="0">
      <alignment horizontal="left" vertical="center" indent="1"/>
    </xf>
    <xf numFmtId="0" fontId="57" fillId="20" borderId="8" applyNumberFormat="0" applyProtection="0">
      <alignment horizontal="left" vertical="top" indent="1"/>
    </xf>
    <xf numFmtId="4" fontId="57" fillId="21" borderId="0" applyNumberFormat="0" applyProtection="0">
      <alignment horizontal="left" vertical="center" indent="1"/>
    </xf>
    <xf numFmtId="4" fontId="44" fillId="3" borderId="8" applyNumberFormat="0" applyProtection="0">
      <alignment horizontal="right" vertical="center"/>
    </xf>
    <xf numFmtId="4" fontId="44" fillId="9" borderId="8" applyNumberFormat="0" applyProtection="0">
      <alignment horizontal="right" vertical="center"/>
    </xf>
    <xf numFmtId="4" fontId="44" fillId="22" borderId="8" applyNumberFormat="0" applyProtection="0">
      <alignment horizontal="right" vertical="center"/>
    </xf>
    <xf numFmtId="4" fontId="44" fillId="11" borderId="8" applyNumberFormat="0" applyProtection="0">
      <alignment horizontal="right" vertical="center"/>
    </xf>
    <xf numFmtId="4" fontId="44" fillId="15" borderId="8" applyNumberFormat="0" applyProtection="0">
      <alignment horizontal="right" vertical="center"/>
    </xf>
    <xf numFmtId="4" fontId="44" fillId="23" borderId="8" applyNumberFormat="0" applyProtection="0">
      <alignment horizontal="right" vertical="center"/>
    </xf>
    <xf numFmtId="4" fontId="44" fillId="24" borderId="8" applyNumberFormat="0" applyProtection="0">
      <alignment horizontal="right" vertical="center"/>
    </xf>
    <xf numFmtId="4" fontId="44" fillId="25" borderId="8" applyNumberFormat="0" applyProtection="0">
      <alignment horizontal="right" vertical="center"/>
    </xf>
    <xf numFmtId="4" fontId="44" fillId="10" borderId="8" applyNumberFormat="0" applyProtection="0">
      <alignment horizontal="right" vertical="center"/>
    </xf>
    <xf numFmtId="4" fontId="57" fillId="26" borderId="9" applyNumberFormat="0" applyProtection="0">
      <alignment horizontal="left" vertical="center" indent="1"/>
    </xf>
    <xf numFmtId="4" fontId="44" fillId="27" borderId="0" applyNumberFormat="0" applyProtection="0">
      <alignment horizontal="left" vertical="center" indent="1"/>
    </xf>
    <xf numFmtId="4" fontId="59" fillId="28" borderId="0" applyNumberFormat="0" applyProtection="0">
      <alignment horizontal="left" vertical="center" indent="1"/>
    </xf>
    <xf numFmtId="4" fontId="44" fillId="29" borderId="8" applyNumberFormat="0" applyProtection="0">
      <alignment horizontal="right" vertical="center"/>
    </xf>
    <xf numFmtId="4" fontId="44" fillId="27" borderId="0" applyNumberFormat="0" applyProtection="0">
      <alignment horizontal="left" vertical="center" indent="1"/>
    </xf>
    <xf numFmtId="4" fontId="44" fillId="21" borderId="0" applyNumberFormat="0" applyProtection="0">
      <alignment horizontal="left" vertical="center" indent="1"/>
    </xf>
    <xf numFmtId="0" fontId="33" fillId="28" borderId="8" applyNumberFormat="0" applyProtection="0">
      <alignment horizontal="left" vertical="center" indent="1"/>
    </xf>
    <xf numFmtId="0" fontId="33" fillId="28" borderId="8" applyNumberFormat="0" applyProtection="0">
      <alignment horizontal="left" vertical="top" indent="1"/>
    </xf>
    <xf numFmtId="0" fontId="33" fillId="21" borderId="8" applyNumberFormat="0" applyProtection="0">
      <alignment horizontal="left" vertical="center" indent="1"/>
    </xf>
    <xf numFmtId="0" fontId="33" fillId="21" borderId="8" applyNumberFormat="0" applyProtection="0">
      <alignment horizontal="left" vertical="top" indent="1"/>
    </xf>
    <xf numFmtId="0" fontId="33" fillId="30" borderId="8" applyNumberFormat="0" applyProtection="0">
      <alignment horizontal="left" vertical="center" indent="1"/>
    </xf>
    <xf numFmtId="0" fontId="33" fillId="30" borderId="8" applyNumberFormat="0" applyProtection="0">
      <alignment horizontal="left" vertical="top" indent="1"/>
    </xf>
    <xf numFmtId="0" fontId="33" fillId="31" borderId="8" applyNumberFormat="0" applyProtection="0">
      <alignment horizontal="left" vertical="center" indent="1"/>
    </xf>
    <xf numFmtId="0" fontId="33" fillId="31" borderId="8" applyNumberFormat="0" applyProtection="0">
      <alignment horizontal="left" vertical="top" indent="1"/>
    </xf>
    <xf numFmtId="4" fontId="44" fillId="18" borderId="8" applyNumberFormat="0" applyProtection="0">
      <alignment vertical="center"/>
    </xf>
    <xf numFmtId="4" fontId="60" fillId="18" borderId="8" applyNumberFormat="0" applyProtection="0">
      <alignment vertical="center"/>
    </xf>
    <xf numFmtId="4" fontId="44" fillId="18" borderId="8" applyNumberFormat="0" applyProtection="0">
      <alignment horizontal="left" vertical="center" indent="1"/>
    </xf>
    <xf numFmtId="0" fontId="44" fillId="18" borderId="8" applyNumberFormat="0" applyProtection="0">
      <alignment horizontal="left" vertical="top" indent="1"/>
    </xf>
    <xf numFmtId="4" fontId="44" fillId="27" borderId="8" applyNumberFormat="0" applyProtection="0">
      <alignment horizontal="right" vertical="center"/>
    </xf>
    <xf numFmtId="4" fontId="60" fillId="27" borderId="8" applyNumberFormat="0" applyProtection="0">
      <alignment horizontal="right" vertical="center"/>
    </xf>
    <xf numFmtId="4" fontId="44" fillId="29" borderId="8" applyNumberFormat="0" applyProtection="0">
      <alignment horizontal="left" vertical="center" indent="1"/>
    </xf>
    <xf numFmtId="0" fontId="44" fillId="21" borderId="8" applyNumberFormat="0" applyProtection="0">
      <alignment horizontal="left" vertical="top" indent="1"/>
    </xf>
    <xf numFmtId="4" fontId="61" fillId="32" borderId="0" applyNumberFormat="0" applyProtection="0">
      <alignment horizontal="left" vertical="center" indent="1"/>
    </xf>
    <xf numFmtId="4" fontId="62" fillId="27" borderId="8" applyNumberFormat="0" applyProtection="0">
      <alignment horizontal="right" vertical="center"/>
    </xf>
    <xf numFmtId="0" fontId="63" fillId="0" borderId="0">
      <alignment horizontal="left"/>
    </xf>
    <xf numFmtId="1" fontId="49" fillId="0" borderId="0" applyBorder="0">
      <alignment horizontal="left" vertical="top" wrapText="1"/>
    </xf>
    <xf numFmtId="0" fontId="54" fillId="0" borderId="0"/>
    <xf numFmtId="0" fontId="64" fillId="0" borderId="0"/>
    <xf numFmtId="0" fontId="65" fillId="0" borderId="0">
      <alignment horizontal="center"/>
    </xf>
    <xf numFmtId="192" fontId="1" fillId="0" borderId="0" applyFont="0" applyFill="0" applyBorder="0" applyAlignment="0" applyProtection="0"/>
    <xf numFmtId="193" fontId="1" fillId="0" borderId="0" applyFont="0" applyFill="0" applyBorder="0" applyAlignment="0" applyProtection="0"/>
    <xf numFmtId="0" fontId="39" fillId="0" borderId="0">
      <alignment vertical="center"/>
    </xf>
    <xf numFmtId="0" fontId="17" fillId="33" borderId="0" applyNumberFormat="0" applyBorder="0" applyAlignment="0" applyProtection="0">
      <alignment vertical="center"/>
    </xf>
    <xf numFmtId="0" fontId="40" fillId="33" borderId="0" applyNumberFormat="0" applyBorder="0" applyAlignment="0" applyProtection="0">
      <alignment vertical="center"/>
    </xf>
    <xf numFmtId="0" fontId="17"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0" fontId="17" fillId="33" borderId="0" applyNumberFormat="0" applyBorder="0" applyAlignment="0" applyProtection="0">
      <alignment vertical="center"/>
    </xf>
    <xf numFmtId="0" fontId="17" fillId="22" borderId="0" applyNumberFormat="0" applyBorder="0" applyAlignment="0" applyProtection="0">
      <alignment vertical="center"/>
    </xf>
    <xf numFmtId="0" fontId="40" fillId="22" borderId="0" applyNumberFormat="0" applyBorder="0" applyAlignment="0" applyProtection="0">
      <alignment vertical="center"/>
    </xf>
    <xf numFmtId="0" fontId="17"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4" borderId="0" applyNumberFormat="0" applyBorder="0" applyAlignment="0" applyProtection="0">
      <alignment vertical="center"/>
    </xf>
    <xf numFmtId="0" fontId="40" fillId="24" borderId="0" applyNumberFormat="0" applyBorder="0" applyAlignment="0" applyProtection="0">
      <alignment vertical="center"/>
    </xf>
    <xf numFmtId="0" fontId="17"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13" borderId="0" applyNumberFormat="0" applyBorder="0" applyAlignment="0" applyProtection="0">
      <alignment vertical="center"/>
    </xf>
    <xf numFmtId="0" fontId="40" fillId="13" borderId="0" applyNumberFormat="0" applyBorder="0" applyAlignment="0" applyProtection="0">
      <alignment vertical="center"/>
    </xf>
    <xf numFmtId="0" fontId="17"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40" fillId="14" borderId="0" applyNumberFormat="0" applyBorder="0" applyAlignment="0" applyProtection="0">
      <alignment vertical="center"/>
    </xf>
    <xf numFmtId="0" fontId="17"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23" borderId="0" applyNumberFormat="0" applyBorder="0" applyAlignment="0" applyProtection="0">
      <alignment vertical="center"/>
    </xf>
    <xf numFmtId="0" fontId="40" fillId="23" borderId="0" applyNumberFormat="0" applyBorder="0" applyAlignment="0" applyProtection="0">
      <alignment vertical="center"/>
    </xf>
    <xf numFmtId="0" fontId="17"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198" fontId="66" fillId="0" borderId="10" applyFont="0" applyFill="0" applyBorder="0" applyAlignment="0" applyProtection="0"/>
    <xf numFmtId="0" fontId="33" fillId="0" borderId="0"/>
    <xf numFmtId="0" fontId="33" fillId="0" borderId="0" applyNumberFormat="0" applyFill="0" applyBorder="0" applyAlignment="0" applyProtection="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34" borderId="11" applyNumberFormat="0" applyAlignment="0" applyProtection="0">
      <alignment vertical="center"/>
    </xf>
    <xf numFmtId="0" fontId="67" fillId="34" borderId="11" applyNumberFormat="0" applyAlignment="0" applyProtection="0">
      <alignment vertical="center"/>
    </xf>
    <xf numFmtId="0" fontId="19" fillId="34" borderId="11" applyNumberFormat="0" applyAlignment="0" applyProtection="0">
      <alignment vertical="center"/>
    </xf>
    <xf numFmtId="0" fontId="67" fillId="34" borderId="11" applyNumberFormat="0" applyAlignment="0" applyProtection="0">
      <alignment vertical="center"/>
    </xf>
    <xf numFmtId="0" fontId="67" fillId="34" borderId="11" applyNumberFormat="0" applyAlignment="0" applyProtection="0">
      <alignment vertical="center"/>
    </xf>
    <xf numFmtId="0" fontId="19" fillId="34" borderId="11" applyNumberFormat="0" applyAlignment="0" applyProtection="0">
      <alignment vertical="center"/>
    </xf>
    <xf numFmtId="0" fontId="19" fillId="34" borderId="11" applyNumberFormat="0" applyAlignment="0" applyProtection="0">
      <alignment vertical="center"/>
    </xf>
    <xf numFmtId="0" fontId="19" fillId="34" borderId="11" applyNumberFormat="0" applyAlignment="0" applyProtection="0">
      <alignment vertical="center"/>
    </xf>
    <xf numFmtId="0" fontId="67" fillId="34" borderId="11" applyNumberFormat="0" applyAlignment="0" applyProtection="0">
      <alignment vertical="center"/>
    </xf>
    <xf numFmtId="0" fontId="67" fillId="34" borderId="11" applyNumberFormat="0" applyAlignment="0" applyProtection="0">
      <alignment vertical="center"/>
    </xf>
    <xf numFmtId="0" fontId="67" fillId="34" borderId="11" applyNumberFormat="0" applyAlignment="0" applyProtection="0">
      <alignment vertical="center"/>
    </xf>
    <xf numFmtId="0" fontId="67" fillId="34" borderId="11" applyNumberFormat="0" applyAlignment="0" applyProtection="0">
      <alignment vertical="center"/>
    </xf>
    <xf numFmtId="0" fontId="19" fillId="34" borderId="11" applyNumberFormat="0" applyAlignment="0" applyProtection="0">
      <alignment vertical="center"/>
    </xf>
    <xf numFmtId="0" fontId="19" fillId="34" borderId="11" applyNumberFormat="0" applyAlignment="0" applyProtection="0">
      <alignment vertical="center"/>
    </xf>
    <xf numFmtId="0" fontId="19" fillId="34" borderId="11" applyNumberFormat="0" applyAlignment="0" applyProtection="0">
      <alignment vertical="center"/>
    </xf>
    <xf numFmtId="0" fontId="20" fillId="19" borderId="0" applyNumberFormat="0" applyBorder="0" applyAlignment="0" applyProtection="0">
      <alignment vertical="center"/>
    </xf>
    <xf numFmtId="0" fontId="68" fillId="19" borderId="0" applyNumberFormat="0" applyBorder="0" applyAlignment="0" applyProtection="0">
      <alignment vertical="center"/>
    </xf>
    <xf numFmtId="0" fontId="20" fillId="19" borderId="0" applyNumberFormat="0" applyBorder="0" applyAlignment="0" applyProtection="0">
      <alignment vertical="center"/>
    </xf>
    <xf numFmtId="0" fontId="68" fillId="19" borderId="0" applyNumberFormat="0" applyBorder="0" applyAlignment="0" applyProtection="0">
      <alignment vertical="center"/>
    </xf>
    <xf numFmtId="0" fontId="68"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68" fillId="19" borderId="0" applyNumberFormat="0" applyBorder="0" applyAlignment="0" applyProtection="0">
      <alignment vertical="center"/>
    </xf>
    <xf numFmtId="0" fontId="68" fillId="19" borderId="0" applyNumberFormat="0" applyBorder="0" applyAlignment="0" applyProtection="0">
      <alignment vertical="center"/>
    </xf>
    <xf numFmtId="0" fontId="68" fillId="19" borderId="0" applyNumberFormat="0" applyBorder="0" applyAlignment="0" applyProtection="0">
      <alignment vertical="center"/>
    </xf>
    <xf numFmtId="0" fontId="68"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71"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71" fillId="35" borderId="12" applyNumberFormat="0" applyFont="0" applyAlignment="0" applyProtection="0">
      <alignment vertical="center"/>
    </xf>
    <xf numFmtId="0" fontId="71"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71" fillId="35" borderId="12" applyNumberFormat="0" applyFont="0" applyAlignment="0" applyProtection="0">
      <alignment vertical="center"/>
    </xf>
    <xf numFmtId="0" fontId="71"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71" fillId="35" borderId="12" applyNumberFormat="0" applyFont="0" applyAlignment="0" applyProtection="0">
      <alignment vertical="center"/>
    </xf>
    <xf numFmtId="0" fontId="71"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21" fillId="0" borderId="13" applyNumberFormat="0" applyFill="0" applyAlignment="0" applyProtection="0">
      <alignment vertical="center"/>
    </xf>
    <xf numFmtId="0" fontId="72" fillId="0" borderId="13" applyNumberFormat="0" applyFill="0" applyAlignment="0" applyProtection="0">
      <alignment vertical="center"/>
    </xf>
    <xf numFmtId="0" fontId="21" fillId="0" borderId="13" applyNumberFormat="0" applyFill="0" applyAlignment="0" applyProtection="0">
      <alignment vertical="center"/>
    </xf>
    <xf numFmtId="0" fontId="72" fillId="0" borderId="13" applyNumberFormat="0" applyFill="0" applyAlignment="0" applyProtection="0">
      <alignment vertical="center"/>
    </xf>
    <xf numFmtId="0" fontId="72"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72" fillId="0" borderId="13" applyNumberFormat="0" applyFill="0" applyAlignment="0" applyProtection="0">
      <alignment vertical="center"/>
    </xf>
    <xf numFmtId="0" fontId="72" fillId="0" borderId="13" applyNumberFormat="0" applyFill="0" applyAlignment="0" applyProtection="0">
      <alignment vertical="center"/>
    </xf>
    <xf numFmtId="0" fontId="72" fillId="0" borderId="13" applyNumberFormat="0" applyFill="0" applyAlignment="0" applyProtection="0">
      <alignment vertical="center"/>
    </xf>
    <xf numFmtId="0" fontId="72"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86" fillId="0" borderId="0"/>
    <xf numFmtId="0" fontId="73" fillId="3" borderId="0" applyNumberFormat="0" applyBorder="0" applyAlignment="0" applyProtection="0">
      <alignment vertical="center"/>
    </xf>
    <xf numFmtId="0" fontId="74" fillId="3" borderId="0" applyNumberFormat="0" applyBorder="0" applyAlignment="0" applyProtection="0">
      <alignment vertical="center"/>
    </xf>
    <xf numFmtId="0" fontId="73"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75" fillId="0" borderId="14" applyNumberFormat="0" applyFont="0" applyFill="0" applyBorder="0" applyProtection="0">
      <alignment vertical="top" wrapText="1"/>
    </xf>
    <xf numFmtId="0" fontId="75" fillId="0" borderId="14" applyNumberFormat="0" applyFont="0" applyFill="0" applyBorder="0" applyProtection="0">
      <alignment vertical="center" wrapText="1"/>
    </xf>
    <xf numFmtId="0" fontId="23" fillId="36" borderId="15" applyNumberFormat="0" applyAlignment="0" applyProtection="0">
      <alignment vertical="center"/>
    </xf>
    <xf numFmtId="0" fontId="76" fillId="36" borderId="15" applyNumberFormat="0" applyAlignment="0" applyProtection="0">
      <alignment vertical="center"/>
    </xf>
    <xf numFmtId="0" fontId="23" fillId="36" borderId="15" applyNumberFormat="0" applyAlignment="0" applyProtection="0">
      <alignment vertical="center"/>
    </xf>
    <xf numFmtId="0" fontId="76" fillId="36" borderId="15" applyNumberFormat="0" applyAlignment="0" applyProtection="0">
      <alignment vertical="center"/>
    </xf>
    <xf numFmtId="0" fontId="76" fillId="36" borderId="15" applyNumberFormat="0" applyAlignment="0" applyProtection="0">
      <alignment vertical="center"/>
    </xf>
    <xf numFmtId="0" fontId="23" fillId="36" borderId="15" applyNumberFormat="0" applyAlignment="0" applyProtection="0">
      <alignment vertical="center"/>
    </xf>
    <xf numFmtId="0" fontId="23" fillId="36" borderId="15" applyNumberFormat="0" applyAlignment="0" applyProtection="0">
      <alignment vertical="center"/>
    </xf>
    <xf numFmtId="0" fontId="23" fillId="36" borderId="15" applyNumberFormat="0" applyAlignment="0" applyProtection="0">
      <alignment vertical="center"/>
    </xf>
    <xf numFmtId="0" fontId="76" fillId="36" borderId="15" applyNumberFormat="0" applyAlignment="0" applyProtection="0">
      <alignment vertical="center"/>
    </xf>
    <xf numFmtId="0" fontId="76" fillId="36" borderId="15" applyNumberFormat="0" applyAlignment="0" applyProtection="0">
      <alignment vertical="center"/>
    </xf>
    <xf numFmtId="0" fontId="76" fillId="36" borderId="15" applyNumberFormat="0" applyAlignment="0" applyProtection="0">
      <alignment vertical="center"/>
    </xf>
    <xf numFmtId="0" fontId="76" fillId="36" borderId="15" applyNumberFormat="0" applyAlignment="0" applyProtection="0">
      <alignment vertical="center"/>
    </xf>
    <xf numFmtId="0" fontId="23" fillId="36" borderId="15" applyNumberFormat="0" applyAlignment="0" applyProtection="0">
      <alignment vertical="center"/>
    </xf>
    <xf numFmtId="0" fontId="23" fillId="36" borderId="15" applyNumberFormat="0" applyAlignment="0" applyProtection="0">
      <alignment vertical="center"/>
    </xf>
    <xf numFmtId="0" fontId="23" fillId="36" borderId="15" applyNumberFormat="0" applyAlignment="0" applyProtection="0">
      <alignment vertical="center"/>
    </xf>
    <xf numFmtId="0" fontId="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77" fillId="0" borderId="19" applyNumberFormat="0" applyFill="0" applyAlignment="0" applyProtection="0">
      <alignment vertical="center"/>
    </xf>
    <xf numFmtId="0" fontId="2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8" fillId="36" borderId="20" applyNumberFormat="0" applyAlignment="0" applyProtection="0">
      <alignment vertical="center"/>
    </xf>
    <xf numFmtId="0" fontId="78" fillId="36" borderId="20" applyNumberFormat="0" applyAlignment="0" applyProtection="0">
      <alignment vertical="center"/>
    </xf>
    <xf numFmtId="0" fontId="28" fillId="36" borderId="20" applyNumberFormat="0" applyAlignment="0" applyProtection="0">
      <alignment vertical="center"/>
    </xf>
    <xf numFmtId="0" fontId="78" fillId="36" borderId="20" applyNumberFormat="0" applyAlignment="0" applyProtection="0">
      <alignment vertical="center"/>
    </xf>
    <xf numFmtId="0" fontId="78" fillId="36" borderId="20" applyNumberFormat="0" applyAlignment="0" applyProtection="0">
      <alignment vertical="center"/>
    </xf>
    <xf numFmtId="0" fontId="28" fillId="36" borderId="20" applyNumberFormat="0" applyAlignment="0" applyProtection="0">
      <alignment vertical="center"/>
    </xf>
    <xf numFmtId="0" fontId="28" fillId="36" borderId="20" applyNumberFormat="0" applyAlignment="0" applyProtection="0">
      <alignment vertical="center"/>
    </xf>
    <xf numFmtId="0" fontId="28" fillId="36" borderId="20" applyNumberFormat="0" applyAlignment="0" applyProtection="0">
      <alignment vertical="center"/>
    </xf>
    <xf numFmtId="0" fontId="78" fillId="36" borderId="20" applyNumberFormat="0" applyAlignment="0" applyProtection="0">
      <alignment vertical="center"/>
    </xf>
    <xf numFmtId="0" fontId="78" fillId="36" borderId="20" applyNumberFormat="0" applyAlignment="0" applyProtection="0">
      <alignment vertical="center"/>
    </xf>
    <xf numFmtId="0" fontId="78" fillId="36" borderId="20" applyNumberFormat="0" applyAlignment="0" applyProtection="0">
      <alignment vertical="center"/>
    </xf>
    <xf numFmtId="0" fontId="78" fillId="36" borderId="20" applyNumberFormat="0" applyAlignment="0" applyProtection="0">
      <alignment vertical="center"/>
    </xf>
    <xf numFmtId="0" fontId="28" fillId="36" borderId="20" applyNumberFormat="0" applyAlignment="0" applyProtection="0">
      <alignment vertical="center"/>
    </xf>
    <xf numFmtId="0" fontId="28" fillId="36" borderId="20" applyNumberFormat="0" applyAlignment="0" applyProtection="0">
      <alignment vertical="center"/>
    </xf>
    <xf numFmtId="0" fontId="28" fillId="36" borderId="20" applyNumberFormat="0" applyAlignment="0" applyProtection="0">
      <alignment vertical="center"/>
    </xf>
    <xf numFmtId="0" fontId="1" fillId="0" borderId="0"/>
    <xf numFmtId="0" fontId="79" fillId="0" borderId="0">
      <alignment vertical="top"/>
    </xf>
    <xf numFmtId="0" fontId="80" fillId="0" borderId="0" applyFill="0" applyAlignment="0">
      <alignment vertical="top"/>
    </xf>
    <xf numFmtId="0" fontId="2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199" fontId="82" fillId="0" borderId="21" applyFont="0" applyFill="0" applyBorder="0" applyAlignment="0" applyProtection="0"/>
    <xf numFmtId="194" fontId="83" fillId="0" borderId="0" applyFont="0" applyFill="0" applyBorder="0" applyAlignment="0" applyProtection="0"/>
    <xf numFmtId="195" fontId="83" fillId="0" borderId="0" applyFont="0" applyFill="0" applyBorder="0" applyAlignment="0" applyProtection="0"/>
    <xf numFmtId="196" fontId="1" fillId="0" borderId="0" applyFill="0" applyBorder="0" applyProtection="0">
      <alignment vertical="center"/>
    </xf>
    <xf numFmtId="6" fontId="39" fillId="0" borderId="0" applyFont="0" applyFill="0" applyBorder="0" applyAlignment="0" applyProtection="0">
      <alignment vertical="center"/>
    </xf>
    <xf numFmtId="6" fontId="39" fillId="0" borderId="0" applyFont="0" applyFill="0" applyBorder="0" applyAlignment="0" applyProtection="0">
      <alignment vertical="center"/>
    </xf>
    <xf numFmtId="6" fontId="39" fillId="0" borderId="0" applyFont="0" applyFill="0" applyBorder="0" applyAlignment="0" applyProtection="0">
      <alignment vertical="center"/>
    </xf>
    <xf numFmtId="6" fontId="39" fillId="0" borderId="0" applyFont="0" applyFill="0" applyBorder="0" applyAlignment="0" applyProtection="0">
      <alignment vertical="center"/>
    </xf>
    <xf numFmtId="182" fontId="32" fillId="0" borderId="0" applyFill="0" applyBorder="0" applyProtection="0">
      <alignment horizontal="center" vertical="center"/>
    </xf>
    <xf numFmtId="182" fontId="32" fillId="0" borderId="22" applyFill="0" applyBorder="0" applyProtection="0">
      <alignment horizontal="center"/>
    </xf>
    <xf numFmtId="0" fontId="30" fillId="7" borderId="15" applyNumberFormat="0" applyAlignment="0" applyProtection="0">
      <alignment vertical="center"/>
    </xf>
    <xf numFmtId="0" fontId="84" fillId="7" borderId="15" applyNumberFormat="0" applyAlignment="0" applyProtection="0">
      <alignment vertical="center"/>
    </xf>
    <xf numFmtId="0" fontId="30" fillId="7" borderId="15" applyNumberFormat="0" applyAlignment="0" applyProtection="0">
      <alignment vertical="center"/>
    </xf>
    <xf numFmtId="0" fontId="84" fillId="7" borderId="15" applyNumberFormat="0" applyAlignment="0" applyProtection="0">
      <alignment vertical="center"/>
    </xf>
    <xf numFmtId="0" fontId="84" fillId="7" borderId="15" applyNumberFormat="0" applyAlignment="0" applyProtection="0">
      <alignment vertical="center"/>
    </xf>
    <xf numFmtId="0" fontId="30" fillId="7" borderId="15" applyNumberFormat="0" applyAlignment="0" applyProtection="0">
      <alignment vertical="center"/>
    </xf>
    <xf numFmtId="0" fontId="30" fillId="7" borderId="15" applyNumberFormat="0" applyAlignment="0" applyProtection="0">
      <alignment vertical="center"/>
    </xf>
    <xf numFmtId="0" fontId="30" fillId="7" borderId="15" applyNumberFormat="0" applyAlignment="0" applyProtection="0">
      <alignment vertical="center"/>
    </xf>
    <xf numFmtId="0" fontId="84" fillId="7" borderId="15" applyNumberFormat="0" applyAlignment="0" applyProtection="0">
      <alignment vertical="center"/>
    </xf>
    <xf numFmtId="0" fontId="84" fillId="7" borderId="15" applyNumberFormat="0" applyAlignment="0" applyProtection="0">
      <alignment vertical="center"/>
    </xf>
    <xf numFmtId="0" fontId="84" fillId="7" borderId="15" applyNumberFormat="0" applyAlignment="0" applyProtection="0">
      <alignment vertical="center"/>
    </xf>
    <xf numFmtId="0" fontId="84" fillId="7" borderId="15" applyNumberFormat="0" applyAlignment="0" applyProtection="0">
      <alignment vertical="center"/>
    </xf>
    <xf numFmtId="0" fontId="30" fillId="7" borderId="15" applyNumberFormat="0" applyAlignment="0" applyProtection="0">
      <alignment vertical="center"/>
    </xf>
    <xf numFmtId="0" fontId="30" fillId="7" borderId="15" applyNumberFormat="0" applyAlignment="0" applyProtection="0">
      <alignment vertical="center"/>
    </xf>
    <xf numFmtId="0" fontId="30"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4" fillId="0" borderId="0">
      <alignment vertical="center"/>
    </xf>
    <xf numFmtId="0" fontId="44" fillId="0" borderId="0">
      <alignment vertical="center"/>
    </xf>
    <xf numFmtId="0" fontId="4" fillId="0" borderId="0">
      <alignment vertical="center"/>
    </xf>
    <xf numFmtId="0" fontId="44" fillId="0" borderId="0">
      <alignment vertical="center"/>
    </xf>
    <xf numFmtId="0" fontId="4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4" fillId="0" borderId="0">
      <alignment vertical="center"/>
    </xf>
    <xf numFmtId="0" fontId="4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7" fillId="0" borderId="0">
      <alignment vertical="center"/>
    </xf>
    <xf numFmtId="0" fontId="37" fillId="0" borderId="0">
      <alignment vertical="center"/>
    </xf>
    <xf numFmtId="0" fontId="8" fillId="0" borderId="0">
      <alignment vertical="center"/>
    </xf>
    <xf numFmtId="0" fontId="37" fillId="0" borderId="0">
      <alignment vertical="center"/>
    </xf>
    <xf numFmtId="0" fontId="37" fillId="0" borderId="0">
      <alignment vertical="center"/>
    </xf>
    <xf numFmtId="0" fontId="4" fillId="0" borderId="0">
      <alignment vertical="center"/>
    </xf>
    <xf numFmtId="0" fontId="4" fillId="0" borderId="0">
      <alignment vertical="center"/>
    </xf>
    <xf numFmtId="0" fontId="4" fillId="0" borderId="0">
      <alignment vertical="center"/>
    </xf>
    <xf numFmtId="0" fontId="37"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52"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52" fillId="0" borderId="0">
      <alignment vertical="center"/>
    </xf>
    <xf numFmtId="0" fontId="52" fillId="0" borderId="0">
      <alignment vertical="center"/>
    </xf>
    <xf numFmtId="0" fontId="85" fillId="0" borderId="0">
      <alignment vertical="center"/>
    </xf>
    <xf numFmtId="0" fontId="85"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7" fillId="0" borderId="0">
      <alignment vertical="center"/>
    </xf>
    <xf numFmtId="0" fontId="3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7"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1" fillId="0" borderId="0">
      <alignment vertical="center"/>
    </xf>
    <xf numFmtId="0" fontId="9" fillId="0" borderId="0">
      <alignment vertical="center"/>
    </xf>
    <xf numFmtId="0" fontId="9" fillId="0" borderId="0">
      <alignment vertical="center"/>
    </xf>
    <xf numFmtId="0" fontId="1" fillId="0" borderId="0">
      <alignment vertical="center"/>
    </xf>
    <xf numFmtId="0" fontId="1" fillId="0" borderId="0">
      <alignment vertical="center"/>
    </xf>
    <xf numFmtId="0" fontId="4" fillId="0" borderId="0">
      <alignment vertical="center"/>
    </xf>
    <xf numFmtId="0" fontId="98" fillId="0" borderId="0">
      <alignment vertical="center"/>
    </xf>
    <xf numFmtId="0" fontId="39" fillId="0" borderId="0">
      <alignment vertical="center"/>
    </xf>
    <xf numFmtId="0" fontId="1" fillId="0" borderId="0"/>
    <xf numFmtId="0" fontId="39" fillId="0" borderId="0">
      <alignment vertical="center"/>
    </xf>
    <xf numFmtId="0" fontId="1" fillId="0" borderId="0">
      <alignment vertical="center"/>
    </xf>
    <xf numFmtId="0" fontId="1" fillId="0" borderId="0">
      <alignment vertical="center"/>
    </xf>
    <xf numFmtId="0" fontId="37" fillId="0" borderId="0">
      <alignment vertical="center"/>
    </xf>
    <xf numFmtId="0" fontId="37" fillId="0" borderId="0">
      <alignment vertical="center"/>
    </xf>
    <xf numFmtId="0" fontId="37" fillId="0" borderId="0">
      <alignment vertical="center"/>
    </xf>
    <xf numFmtId="0" fontId="86" fillId="0" borderId="0"/>
    <xf numFmtId="0" fontId="37" fillId="0" borderId="0">
      <alignment vertical="center"/>
    </xf>
    <xf numFmtId="0" fontId="1" fillId="0" borderId="0">
      <alignment vertical="center"/>
    </xf>
    <xf numFmtId="0" fontId="1" fillId="0" borderId="0">
      <alignment vertical="center"/>
    </xf>
    <xf numFmtId="0" fontId="37" fillId="0" borderId="0">
      <alignment vertical="center"/>
    </xf>
    <xf numFmtId="0" fontId="4" fillId="0" borderId="0"/>
    <xf numFmtId="0" fontId="4" fillId="0" borderId="0"/>
    <xf numFmtId="0" fontId="37" fillId="0" borderId="0">
      <alignment vertical="center"/>
    </xf>
    <xf numFmtId="0" fontId="37" fillId="0" borderId="0">
      <alignment vertical="center"/>
    </xf>
    <xf numFmtId="0" fontId="4" fillId="0" borderId="0"/>
    <xf numFmtId="0" fontId="4" fillId="0" borderId="0"/>
    <xf numFmtId="0" fontId="37" fillId="0" borderId="0">
      <alignment vertical="center"/>
    </xf>
    <xf numFmtId="0" fontId="37" fillId="0" borderId="0">
      <alignment vertical="center"/>
    </xf>
    <xf numFmtId="0" fontId="37" fillId="0" borderId="0">
      <alignment vertical="center"/>
    </xf>
    <xf numFmtId="0" fontId="4" fillId="0" borderId="0"/>
    <xf numFmtId="0" fontId="37" fillId="0" borderId="0">
      <alignment vertical="center"/>
    </xf>
    <xf numFmtId="0" fontId="4" fillId="0" borderId="0"/>
    <xf numFmtId="0" fontId="4" fillId="0" borderId="0"/>
    <xf numFmtId="0" fontId="4" fillId="0" borderId="0"/>
    <xf numFmtId="0" fontId="4" fillId="0" borderId="0"/>
    <xf numFmtId="0" fontId="4" fillId="0" borderId="0"/>
    <xf numFmtId="0" fontId="37" fillId="0" borderId="0">
      <alignment vertical="center"/>
    </xf>
    <xf numFmtId="0" fontId="37"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8" fillId="0" borderId="0">
      <alignment vertical="center"/>
    </xf>
    <xf numFmtId="0" fontId="4" fillId="0" borderId="0">
      <alignment vertical="center"/>
    </xf>
    <xf numFmtId="0" fontId="1" fillId="0" borderId="0">
      <alignment vertical="center"/>
    </xf>
    <xf numFmtId="0" fontId="1" fillId="0" borderId="0">
      <alignment vertical="center"/>
    </xf>
    <xf numFmtId="0" fontId="37" fillId="0" borderId="0">
      <alignment vertical="center"/>
    </xf>
    <xf numFmtId="0" fontId="37"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6" fillId="0" borderId="0"/>
    <xf numFmtId="0" fontId="86" fillId="0" borderId="0"/>
    <xf numFmtId="0" fontId="1" fillId="0" borderId="0"/>
    <xf numFmtId="49" fontId="52" fillId="0" borderId="0">
      <alignment vertical="top"/>
    </xf>
    <xf numFmtId="197" fontId="87" fillId="0" borderId="0"/>
    <xf numFmtId="197" fontId="87" fillId="0" borderId="0"/>
    <xf numFmtId="0" fontId="88" fillId="0" borderId="0"/>
    <xf numFmtId="0" fontId="75" fillId="0" borderId="0" applyNumberFormat="0" applyFont="0" applyBorder="0" applyAlignment="0" applyProtection="0"/>
    <xf numFmtId="0" fontId="75" fillId="37" borderId="0" applyNumberFormat="0" applyFont="0" applyBorder="0" applyAlignment="0" applyProtection="0"/>
    <xf numFmtId="0" fontId="31" fillId="4" borderId="0" applyNumberFormat="0" applyBorder="0" applyAlignment="0" applyProtection="0">
      <alignment vertical="center"/>
    </xf>
    <xf numFmtId="0" fontId="89" fillId="4" borderId="0" applyNumberFormat="0" applyBorder="0" applyAlignment="0" applyProtection="0">
      <alignment vertical="center"/>
    </xf>
    <xf numFmtId="0" fontId="31" fillId="4" borderId="0" applyNumberFormat="0" applyBorder="0" applyAlignment="0" applyProtection="0">
      <alignment vertical="center"/>
    </xf>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90" fillId="0" borderId="0"/>
    <xf numFmtId="0" fontId="1" fillId="0" borderId="0">
      <alignment vertical="center"/>
    </xf>
    <xf numFmtId="0" fontId="1" fillId="0" borderId="0"/>
  </cellStyleXfs>
  <cellXfs count="335">
    <xf numFmtId="0" fontId="0" fillId="0" borderId="0" xfId="0">
      <alignment vertical="center"/>
    </xf>
    <xf numFmtId="0" fontId="7" fillId="38" borderId="0" xfId="1052" applyFont="1" applyFill="1"/>
    <xf numFmtId="0" fontId="4" fillId="0" borderId="0" xfId="0" applyFont="1">
      <alignment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180" fontId="4" fillId="0" borderId="6" xfId="0" applyNumberFormat="1" applyFont="1" applyFill="1" applyBorder="1">
      <alignment vertical="center"/>
    </xf>
    <xf numFmtId="181" fontId="4" fillId="0" borderId="6" xfId="0" applyNumberFormat="1" applyFont="1" applyFill="1" applyBorder="1">
      <alignment vertical="center"/>
    </xf>
    <xf numFmtId="0" fontId="4" fillId="0" borderId="0" xfId="0" applyFont="1" applyFill="1">
      <alignment vertical="center"/>
    </xf>
    <xf numFmtId="0" fontId="10" fillId="0" borderId="6" xfId="0" applyFont="1" applyFill="1" applyBorder="1" applyAlignment="1">
      <alignment horizontal="center" vertical="center"/>
    </xf>
    <xf numFmtId="56" fontId="4" fillId="0" borderId="6" xfId="0" applyNumberFormat="1" applyFont="1" applyBorder="1">
      <alignment vertical="center"/>
    </xf>
    <xf numFmtId="178" fontId="9" fillId="0" borderId="6" xfId="0" applyNumberFormat="1" applyFont="1" applyBorder="1" applyAlignment="1">
      <alignment horizontal="center" vertical="center"/>
    </xf>
    <xf numFmtId="180" fontId="4" fillId="0" borderId="6" xfId="0" applyNumberFormat="1" applyFont="1" applyBorder="1">
      <alignment vertical="center"/>
    </xf>
    <xf numFmtId="0" fontId="4" fillId="0" borderId="0" xfId="0" applyFont="1" applyAlignment="1">
      <alignment horizontal="center" vertical="center"/>
    </xf>
    <xf numFmtId="0" fontId="7" fillId="0" borderId="23" xfId="1052" applyFont="1" applyFill="1" applyBorder="1" applyAlignment="1">
      <alignment horizontal="center" vertical="center" shrinkToFit="1"/>
    </xf>
    <xf numFmtId="0" fontId="4" fillId="18" borderId="6" xfId="0" applyFont="1" applyFill="1" applyBorder="1" applyAlignment="1">
      <alignment horizontal="center" vertical="center"/>
    </xf>
    <xf numFmtId="178" fontId="15" fillId="0" borderId="6" xfId="0" applyNumberFormat="1" applyFont="1" applyFill="1" applyBorder="1" applyAlignment="1">
      <alignment horizontal="center" vertical="center"/>
    </xf>
    <xf numFmtId="0" fontId="16" fillId="0" borderId="10" xfId="1052" applyFont="1" applyFill="1" applyBorder="1" applyAlignment="1">
      <alignment vertical="center"/>
    </xf>
    <xf numFmtId="0" fontId="11" fillId="38" borderId="0" xfId="1052" applyFont="1" applyFill="1" applyAlignment="1">
      <alignment horizontal="right"/>
    </xf>
    <xf numFmtId="0" fontId="11" fillId="38" borderId="0" xfId="1052" applyFont="1" applyFill="1"/>
    <xf numFmtId="180" fontId="1" fillId="0" borderId="6" xfId="0" applyNumberFormat="1" applyFont="1" applyFill="1" applyBorder="1">
      <alignment vertical="center"/>
    </xf>
    <xf numFmtId="176" fontId="1" fillId="0" borderId="6" xfId="0" applyNumberFormat="1" applyFont="1" applyFill="1" applyBorder="1">
      <alignment vertical="center"/>
    </xf>
    <xf numFmtId="0" fontId="8" fillId="38" borderId="0" xfId="0" applyFont="1" applyFill="1">
      <alignment vertical="center"/>
    </xf>
    <xf numFmtId="177" fontId="0" fillId="39" borderId="6" xfId="0" applyNumberFormat="1" applyFont="1" applyFill="1" applyBorder="1">
      <alignment vertical="center"/>
    </xf>
    <xf numFmtId="49" fontId="0" fillId="39" borderId="6" xfId="0" applyNumberFormat="1" applyFont="1" applyFill="1" applyBorder="1" applyAlignment="1">
      <alignment horizontal="center" vertical="center"/>
    </xf>
    <xf numFmtId="49" fontId="0" fillId="39" borderId="6" xfId="0" applyNumberFormat="1" applyFill="1" applyBorder="1" applyAlignment="1">
      <alignment horizontal="center" vertical="center"/>
    </xf>
    <xf numFmtId="0" fontId="5" fillId="0" borderId="0" xfId="0" applyFont="1">
      <alignment vertical="center"/>
    </xf>
    <xf numFmtId="0" fontId="16" fillId="0" borderId="0" xfId="1052" applyFont="1" applyFill="1"/>
    <xf numFmtId="0" fontId="4" fillId="0" borderId="6" xfId="0" applyFont="1" applyFill="1" applyBorder="1">
      <alignment vertical="center"/>
    </xf>
    <xf numFmtId="56" fontId="15" fillId="0" borderId="24" xfId="0" applyNumberFormat="1" applyFont="1" applyFill="1" applyBorder="1" applyAlignment="1">
      <alignment horizontal="left" vertical="center"/>
    </xf>
    <xf numFmtId="14" fontId="4" fillId="0" borderId="6" xfId="0" applyNumberFormat="1" applyFont="1" applyFill="1" applyBorder="1">
      <alignment vertical="center"/>
    </xf>
    <xf numFmtId="0" fontId="9" fillId="40" borderId="25" xfId="0" applyFont="1" applyFill="1" applyBorder="1" applyAlignment="1">
      <alignment horizontal="center" vertical="center"/>
    </xf>
    <xf numFmtId="0" fontId="0" fillId="18" borderId="27" xfId="0" applyFont="1" applyFill="1" applyBorder="1" applyAlignment="1">
      <alignment horizontal="center" vertical="center" wrapText="1"/>
    </xf>
    <xf numFmtId="0" fontId="91"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8" xfId="0" applyFont="1" applyFill="1" applyBorder="1">
      <alignment vertical="center"/>
    </xf>
    <xf numFmtId="202" fontId="5" fillId="38" borderId="29" xfId="0" applyNumberFormat="1" applyFont="1" applyFill="1" applyBorder="1" applyAlignment="1">
      <alignment horizontal="center" vertical="center"/>
    </xf>
    <xf numFmtId="0" fontId="5" fillId="38" borderId="29" xfId="0" applyFont="1" applyFill="1" applyBorder="1" applyAlignment="1">
      <alignment horizontal="center" vertical="center"/>
    </xf>
    <xf numFmtId="202" fontId="5" fillId="38" borderId="26" xfId="0" applyNumberFormat="1" applyFont="1" applyFill="1" applyBorder="1" applyAlignment="1">
      <alignment horizontal="center" vertical="center"/>
    </xf>
    <xf numFmtId="0" fontId="5" fillId="38" borderId="26" xfId="0" applyFont="1" applyFill="1" applyBorder="1" applyAlignment="1">
      <alignment horizontal="center" vertical="center"/>
    </xf>
    <xf numFmtId="0" fontId="5" fillId="0" borderId="30" xfId="0" applyFont="1" applyBorder="1" applyAlignment="1">
      <alignment horizontal="center" vertical="center" wrapText="1"/>
    </xf>
    <xf numFmtId="0" fontId="5" fillId="38" borderId="31" xfId="0" applyFont="1" applyFill="1" applyBorder="1" applyAlignment="1">
      <alignment horizontal="center" vertical="center"/>
    </xf>
    <xf numFmtId="0" fontId="5" fillId="0" borderId="32" xfId="0" applyFont="1" applyBorder="1" applyAlignment="1">
      <alignment horizontal="center" vertical="center"/>
    </xf>
    <xf numFmtId="202" fontId="5" fillId="38" borderId="33" xfId="0" applyNumberFormat="1" applyFont="1" applyFill="1" applyBorder="1" applyAlignment="1">
      <alignment horizontal="center" vertical="center"/>
    </xf>
    <xf numFmtId="202" fontId="5" fillId="38" borderId="24" xfId="0" applyNumberFormat="1" applyFont="1" applyFill="1" applyBorder="1" applyAlignment="1">
      <alignment horizontal="center" vertical="center"/>
    </xf>
    <xf numFmtId="0" fontId="16" fillId="38" borderId="0" xfId="1052" applyFont="1" applyFill="1"/>
    <xf numFmtId="0" fontId="16" fillId="38" borderId="25" xfId="1052" applyFont="1" applyFill="1" applyBorder="1"/>
    <xf numFmtId="0" fontId="5" fillId="38" borderId="0" xfId="0" applyFont="1" applyFill="1" applyAlignment="1">
      <alignment horizontal="right" vertical="center"/>
    </xf>
    <xf numFmtId="176" fontId="5" fillId="38" borderId="34" xfId="1052" applyNumberFormat="1" applyFont="1" applyFill="1" applyBorder="1" applyAlignment="1">
      <alignment vertical="center"/>
    </xf>
    <xf numFmtId="0" fontId="16" fillId="38" borderId="35" xfId="1052" applyFont="1" applyFill="1" applyBorder="1" applyAlignment="1">
      <alignment horizontal="left"/>
    </xf>
    <xf numFmtId="0" fontId="16" fillId="38" borderId="36" xfId="1052" applyFont="1" applyFill="1" applyBorder="1" applyAlignment="1">
      <alignment horizontal="left"/>
    </xf>
    <xf numFmtId="0" fontId="16" fillId="38" borderId="26" xfId="1052" applyFont="1" applyFill="1" applyBorder="1" applyAlignment="1">
      <alignment horizontal="left"/>
    </xf>
    <xf numFmtId="0" fontId="94" fillId="0" borderId="0" xfId="0" applyFont="1" applyFill="1" applyAlignment="1">
      <alignment horizontal="left" vertical="center"/>
    </xf>
    <xf numFmtId="0" fontId="0" fillId="18" borderId="6" xfId="0" applyFont="1" applyFill="1" applyBorder="1" applyAlignment="1">
      <alignment horizontal="center" vertical="center" wrapText="1"/>
    </xf>
    <xf numFmtId="0" fontId="0" fillId="18" borderId="6" xfId="0" applyFont="1" applyFill="1" applyBorder="1" applyAlignment="1">
      <alignment horizontal="center" vertical="center"/>
    </xf>
    <xf numFmtId="0" fontId="0" fillId="18" borderId="37" xfId="0" applyFont="1" applyFill="1" applyBorder="1" applyAlignment="1">
      <alignment horizontal="center" vertical="center"/>
    </xf>
    <xf numFmtId="0" fontId="0" fillId="18" borderId="38" xfId="0" applyFont="1" applyFill="1" applyBorder="1" applyAlignment="1">
      <alignment vertical="center" wrapText="1"/>
    </xf>
    <xf numFmtId="56" fontId="4" fillId="0" borderId="6" xfId="0" applyNumberFormat="1" applyFont="1" applyFill="1" applyBorder="1">
      <alignment vertical="center"/>
    </xf>
    <xf numFmtId="49" fontId="4" fillId="0" borderId="6" xfId="0" applyNumberFormat="1" applyFont="1" applyFill="1" applyBorder="1" applyAlignment="1">
      <alignment horizontal="center" vertical="center"/>
    </xf>
    <xf numFmtId="0" fontId="4" fillId="0" borderId="10" xfId="0" applyFont="1" applyFill="1" applyBorder="1">
      <alignment vertical="center"/>
    </xf>
    <xf numFmtId="0" fontId="4" fillId="0" borderId="23" xfId="0" applyFont="1" applyFill="1" applyBorder="1">
      <alignment vertical="center"/>
    </xf>
    <xf numFmtId="0" fontId="4" fillId="0" borderId="6" xfId="0" applyNumberFormat="1" applyFont="1" applyFill="1" applyBorder="1">
      <alignment vertical="center"/>
    </xf>
    <xf numFmtId="179" fontId="4" fillId="0" borderId="6" xfId="0" applyNumberFormat="1" applyFont="1" applyFill="1" applyBorder="1" applyAlignment="1">
      <alignment vertical="center"/>
    </xf>
    <xf numFmtId="0" fontId="4" fillId="0" borderId="38" xfId="0" applyFont="1" applyFill="1" applyBorder="1">
      <alignment vertical="center"/>
    </xf>
    <xf numFmtId="0" fontId="14" fillId="39" borderId="6" xfId="0" applyFont="1" applyFill="1" applyBorder="1" applyAlignment="1">
      <alignment horizontal="center" vertical="center"/>
    </xf>
    <xf numFmtId="177" fontId="3" fillId="39" borderId="6" xfId="0" applyNumberFormat="1" applyFont="1" applyFill="1" applyBorder="1">
      <alignment vertical="center"/>
    </xf>
    <xf numFmtId="0" fontId="3" fillId="39" borderId="38" xfId="0" applyFont="1" applyFill="1" applyBorder="1">
      <alignment vertical="center"/>
    </xf>
    <xf numFmtId="49" fontId="95" fillId="39" borderId="6" xfId="0" quotePrefix="1" applyNumberFormat="1" applyFont="1" applyFill="1" applyBorder="1" applyAlignment="1">
      <alignment horizontal="center" vertical="center"/>
    </xf>
    <xf numFmtId="49" fontId="95" fillId="39" borderId="6" xfId="0" applyNumberFormat="1" applyFont="1" applyFill="1" applyBorder="1">
      <alignment vertical="center"/>
    </xf>
    <xf numFmtId="0" fontId="3" fillId="39" borderId="6" xfId="0" applyFont="1" applyFill="1" applyBorder="1">
      <alignment vertical="center"/>
    </xf>
    <xf numFmtId="0" fontId="95" fillId="39" borderId="10" xfId="0" applyFont="1" applyFill="1" applyBorder="1">
      <alignment vertical="center"/>
    </xf>
    <xf numFmtId="0" fontId="11" fillId="39" borderId="10" xfId="1052" applyFont="1" applyFill="1" applyBorder="1" applyAlignment="1">
      <alignment vertical="center"/>
    </xf>
    <xf numFmtId="56" fontId="14" fillId="39" borderId="24" xfId="0" applyNumberFormat="1" applyFont="1" applyFill="1" applyBorder="1" applyAlignment="1">
      <alignment horizontal="left" vertical="center"/>
    </xf>
    <xf numFmtId="178" fontId="14" fillId="39" borderId="6" xfId="0" applyNumberFormat="1" applyFont="1" applyFill="1" applyBorder="1" applyAlignment="1">
      <alignment horizontal="center" vertical="center"/>
    </xf>
    <xf numFmtId="180" fontId="3" fillId="39" borderId="6" xfId="0" applyNumberFormat="1" applyFont="1" applyFill="1" applyBorder="1">
      <alignment vertical="center"/>
    </xf>
    <xf numFmtId="176" fontId="3" fillId="39" borderId="6" xfId="0" applyNumberFormat="1" applyFont="1" applyFill="1" applyBorder="1">
      <alignment vertical="center"/>
    </xf>
    <xf numFmtId="181" fontId="3" fillId="39" borderId="6" xfId="0" applyNumberFormat="1" applyFont="1" applyFill="1" applyBorder="1">
      <alignment vertical="center"/>
    </xf>
    <xf numFmtId="0" fontId="11" fillId="39" borderId="23" xfId="1052" applyFont="1" applyFill="1" applyBorder="1" applyAlignment="1">
      <alignment horizontal="center" vertical="center"/>
    </xf>
    <xf numFmtId="0" fontId="4" fillId="39" borderId="38" xfId="0" applyFont="1" applyFill="1" applyBorder="1">
      <alignment vertical="center"/>
    </xf>
    <xf numFmtId="49" fontId="3" fillId="39" borderId="6" xfId="0" applyNumberFormat="1" applyFont="1" applyFill="1" applyBorder="1" applyAlignment="1">
      <alignment horizontal="center" vertical="center"/>
    </xf>
    <xf numFmtId="177" fontId="1" fillId="0" borderId="6" xfId="0" applyNumberFormat="1" applyFont="1" applyFill="1" applyBorder="1">
      <alignment vertical="center"/>
    </xf>
    <xf numFmtId="0" fontId="16" fillId="0" borderId="23" xfId="1052" applyFont="1" applyFill="1" applyBorder="1" applyAlignment="1">
      <alignment vertical="center"/>
    </xf>
    <xf numFmtId="203" fontId="3" fillId="39" borderId="6" xfId="0" applyNumberFormat="1" applyFont="1" applyFill="1" applyBorder="1">
      <alignment vertical="center"/>
    </xf>
    <xf numFmtId="0" fontId="5" fillId="38" borderId="24" xfId="0" applyFont="1" applyFill="1" applyBorder="1" applyAlignment="1">
      <alignment horizontal="center" vertical="center"/>
    </xf>
    <xf numFmtId="0" fontId="5" fillId="38" borderId="33" xfId="0" applyFont="1" applyFill="1" applyBorder="1" applyAlignment="1">
      <alignment horizontal="center" vertical="center"/>
    </xf>
    <xf numFmtId="0" fontId="99" fillId="0" borderId="44" xfId="0" applyFont="1" applyBorder="1" applyAlignment="1">
      <alignment horizontal="left" vertical="center" wrapText="1"/>
    </xf>
    <xf numFmtId="0" fontId="99" fillId="0" borderId="0" xfId="0" applyFont="1" applyAlignment="1">
      <alignment horizontal="left" vertical="center" wrapText="1"/>
    </xf>
    <xf numFmtId="0" fontId="5" fillId="38" borderId="23" xfId="0" applyFont="1" applyFill="1" applyBorder="1" applyAlignment="1">
      <alignment horizontal="center" vertical="center" wrapText="1"/>
    </xf>
    <xf numFmtId="0" fontId="5" fillId="38" borderId="24" xfId="0" applyFont="1" applyFill="1" applyBorder="1" applyAlignment="1">
      <alignment horizontal="center" vertical="center"/>
    </xf>
    <xf numFmtId="0" fontId="5" fillId="38" borderId="23" xfId="0" applyFont="1" applyFill="1" applyBorder="1" applyAlignment="1">
      <alignment horizontal="right" vertical="center"/>
    </xf>
    <xf numFmtId="0" fontId="5" fillId="38" borderId="4" xfId="0" applyFont="1" applyFill="1" applyBorder="1" applyAlignment="1">
      <alignment horizontal="right" vertical="center"/>
    </xf>
    <xf numFmtId="0" fontId="5" fillId="38" borderId="6" xfId="0" applyFont="1" applyFill="1" applyBorder="1" applyAlignment="1">
      <alignment horizontal="center" vertical="center"/>
    </xf>
    <xf numFmtId="0" fontId="52" fillId="38" borderId="45"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41" xfId="0" applyFont="1" applyFill="1" applyBorder="1" applyAlignment="1">
      <alignment horizontal="center" vertical="center"/>
    </xf>
    <xf numFmtId="0" fontId="5" fillId="38" borderId="33" xfId="0" applyFont="1" applyFill="1" applyBorder="1" applyAlignment="1">
      <alignment horizontal="center"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38" borderId="35" xfId="0" applyFont="1" applyFill="1" applyBorder="1" applyAlignment="1">
      <alignment horizontal="right" vertical="center"/>
    </xf>
    <xf numFmtId="0" fontId="5" fillId="38" borderId="36" xfId="0" applyFont="1" applyFill="1" applyBorder="1" applyAlignment="1">
      <alignment horizontal="right" vertical="center"/>
    </xf>
    <xf numFmtId="0" fontId="5" fillId="38" borderId="39" xfId="0" applyFont="1" applyFill="1" applyBorder="1" applyAlignment="1">
      <alignment horizontal="right" vertical="center"/>
    </xf>
    <xf numFmtId="0" fontId="5" fillId="38" borderId="34" xfId="0" applyFont="1" applyFill="1" applyBorder="1" applyAlignment="1">
      <alignment horizontal="right" vertical="center"/>
    </xf>
    <xf numFmtId="0" fontId="39" fillId="38" borderId="40" xfId="0" applyFont="1" applyFill="1" applyBorder="1" applyAlignment="1">
      <alignment horizontal="center" vertical="center" wrapText="1"/>
    </xf>
    <xf numFmtId="0" fontId="39" fillId="38" borderId="33" xfId="0" applyFont="1" applyFill="1" applyBorder="1" applyAlignment="1">
      <alignment horizontal="center" vertical="center" wrapText="1"/>
    </xf>
    <xf numFmtId="0" fontId="5" fillId="38" borderId="38" xfId="0" applyFont="1" applyFill="1" applyBorder="1" applyAlignment="1">
      <alignment horizontal="center" vertical="center"/>
    </xf>
    <xf numFmtId="0" fontId="5" fillId="38" borderId="42" xfId="0" applyFont="1" applyFill="1" applyBorder="1" applyAlignment="1">
      <alignment horizontal="right" vertical="center"/>
    </xf>
    <xf numFmtId="0" fontId="5" fillId="38" borderId="43" xfId="0" applyFont="1" applyFill="1" applyBorder="1" applyAlignment="1">
      <alignment horizontal="right" vertical="center"/>
    </xf>
    <xf numFmtId="0" fontId="5" fillId="38" borderId="46" xfId="0" applyFont="1" applyFill="1" applyBorder="1" applyAlignment="1">
      <alignment horizontal="center" vertical="center" wrapText="1"/>
    </xf>
    <xf numFmtId="0" fontId="5" fillId="38" borderId="46" xfId="0" applyFont="1" applyFill="1" applyBorder="1" applyAlignment="1">
      <alignment horizontal="center" vertical="center"/>
    </xf>
    <xf numFmtId="0" fontId="5" fillId="38" borderId="35" xfId="0" applyFont="1" applyFill="1" applyBorder="1" applyAlignment="1">
      <alignment horizontal="right" vertical="center" wrapText="1"/>
    </xf>
    <xf numFmtId="0" fontId="5" fillId="38" borderId="23" xfId="0" applyFont="1" applyFill="1" applyBorder="1" applyAlignment="1">
      <alignment horizontal="center" vertical="center"/>
    </xf>
    <xf numFmtId="0" fontId="5" fillId="38" borderId="4" xfId="0" applyFont="1" applyFill="1" applyBorder="1" applyAlignment="1">
      <alignment horizontal="center" vertical="center"/>
    </xf>
    <xf numFmtId="0" fontId="16" fillId="38" borderId="6" xfId="0" applyFont="1" applyFill="1" applyBorder="1" applyAlignment="1">
      <alignment horizontal="center" vertical="center"/>
    </xf>
    <xf numFmtId="0" fontId="5" fillId="38" borderId="37" xfId="0" applyFont="1" applyFill="1" applyBorder="1" applyAlignment="1">
      <alignment horizontal="center" vertical="center"/>
    </xf>
    <xf numFmtId="0" fontId="5" fillId="38" borderId="10" xfId="0" applyFont="1" applyFill="1" applyBorder="1" applyAlignment="1">
      <alignment horizontal="center" vertical="center" wrapText="1"/>
    </xf>
    <xf numFmtId="0" fontId="5" fillId="38" borderId="49"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32" xfId="0" applyFont="1" applyFill="1" applyBorder="1" applyAlignment="1">
      <alignment horizontal="center" vertical="center"/>
    </xf>
    <xf numFmtId="0" fontId="5" fillId="38" borderId="28" xfId="0" applyFont="1" applyFill="1" applyBorder="1" applyAlignment="1">
      <alignment horizontal="center" vertical="center"/>
    </xf>
    <xf numFmtId="0" fontId="5" fillId="38" borderId="50" xfId="0" applyFont="1" applyFill="1" applyBorder="1" applyAlignment="1">
      <alignment horizontal="center" vertical="center"/>
    </xf>
    <xf numFmtId="0" fontId="5" fillId="38" borderId="44" xfId="0" applyFont="1" applyFill="1" applyBorder="1" applyAlignment="1">
      <alignment horizontal="left" vertical="center"/>
    </xf>
    <xf numFmtId="0" fontId="5" fillId="38" borderId="49" xfId="0" applyFont="1" applyFill="1" applyBorder="1" applyAlignment="1">
      <alignment horizontal="left" vertical="center"/>
    </xf>
    <xf numFmtId="0" fontId="5" fillId="38" borderId="0" xfId="0" applyFont="1" applyFill="1" applyAlignment="1">
      <alignment horizontal="left" vertical="center"/>
    </xf>
    <xf numFmtId="0" fontId="5" fillId="38" borderId="32" xfId="0" applyFont="1" applyFill="1" applyBorder="1" applyAlignment="1">
      <alignment horizontal="left" vertical="center"/>
    </xf>
    <xf numFmtId="0" fontId="5" fillId="38" borderId="25" xfId="0" applyFont="1" applyFill="1" applyBorder="1" applyAlignment="1">
      <alignment horizontal="left" vertical="center"/>
    </xf>
    <xf numFmtId="0" fontId="5" fillId="38" borderId="50" xfId="0" applyFont="1" applyFill="1" applyBorder="1" applyAlignment="1">
      <alignment horizontal="left" vertical="center"/>
    </xf>
    <xf numFmtId="0" fontId="100" fillId="38" borderId="0" xfId="0" applyFont="1" applyFill="1" applyAlignment="1">
      <alignment horizontal="right" vertical="center"/>
    </xf>
    <xf numFmtId="0" fontId="8" fillId="38" borderId="0" xfId="0" applyFont="1" applyFill="1" applyAlignment="1">
      <alignment horizontal="center" vertical="center"/>
    </xf>
    <xf numFmtId="0" fontId="92" fillId="38" borderId="0" xfId="0" applyFont="1" applyFill="1" applyAlignment="1">
      <alignment horizontal="center"/>
    </xf>
    <xf numFmtId="0" fontId="5" fillId="38"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44" xfId="0" applyFont="1" applyFill="1" applyBorder="1" applyAlignment="1">
      <alignment horizontal="center" vertical="center"/>
    </xf>
    <xf numFmtId="0" fontId="5" fillId="38" borderId="0" xfId="0" applyFont="1" applyFill="1" applyAlignment="1">
      <alignment horizontal="center" vertical="center"/>
    </xf>
    <xf numFmtId="0" fontId="0" fillId="18" borderId="23" xfId="0" applyFont="1" applyFill="1" applyBorder="1" applyAlignment="1">
      <alignment horizontal="center" vertical="center"/>
    </xf>
    <xf numFmtId="0" fontId="0" fillId="18" borderId="4" xfId="0" applyFont="1" applyFill="1" applyBorder="1" applyAlignment="1">
      <alignment horizontal="center" vertical="center"/>
    </xf>
    <xf numFmtId="0" fontId="0" fillId="18" borderId="38" xfId="0" applyFont="1" applyFill="1" applyBorder="1" applyAlignment="1">
      <alignment horizontal="center" vertical="center" wrapText="1"/>
    </xf>
    <xf numFmtId="0" fontId="0" fillId="18" borderId="37" xfId="0" applyFont="1" applyFill="1" applyBorder="1" applyAlignment="1">
      <alignment horizontal="center" vertical="center" wrapText="1"/>
    </xf>
    <xf numFmtId="0" fontId="94" fillId="18" borderId="38" xfId="0" applyFont="1" applyFill="1" applyBorder="1" applyAlignment="1">
      <alignment horizontal="left" vertical="center" wrapText="1"/>
    </xf>
    <xf numFmtId="0" fontId="94" fillId="18" borderId="37" xfId="0" applyFont="1" applyFill="1" applyBorder="1" applyAlignment="1">
      <alignment horizontal="left" vertical="center" wrapText="1"/>
    </xf>
    <xf numFmtId="0" fontId="0" fillId="18" borderId="27" xfId="0" applyFont="1" applyFill="1" applyBorder="1" applyAlignment="1">
      <alignment horizontal="center" vertical="center" wrapText="1"/>
    </xf>
    <xf numFmtId="0" fontId="0" fillId="18" borderId="24" xfId="0" applyFont="1" applyFill="1" applyBorder="1" applyAlignment="1">
      <alignment horizontal="center" vertical="center"/>
    </xf>
    <xf numFmtId="0" fontId="10" fillId="18" borderId="6" xfId="0" applyFont="1" applyFill="1" applyBorder="1" applyAlignment="1">
      <alignment horizontal="center" vertical="center"/>
    </xf>
    <xf numFmtId="0" fontId="0" fillId="18" borderId="6" xfId="0" applyFont="1" applyFill="1" applyBorder="1" applyAlignment="1">
      <alignment horizontal="center" vertical="center" wrapText="1"/>
    </xf>
    <xf numFmtId="0" fontId="0" fillId="18" borderId="6" xfId="0" applyFont="1" applyFill="1" applyBorder="1" applyAlignment="1">
      <alignment horizontal="center" vertical="center"/>
    </xf>
    <xf numFmtId="0" fontId="4" fillId="18" borderId="38" xfId="0" applyFont="1" applyFill="1" applyBorder="1" applyAlignment="1">
      <alignment horizontal="center" vertical="center" wrapText="1"/>
    </xf>
    <xf numFmtId="0" fontId="4" fillId="18" borderId="37" xfId="0" applyFont="1" applyFill="1" applyBorder="1" applyAlignment="1">
      <alignment horizontal="center" vertical="center" wrapText="1"/>
    </xf>
    <xf numFmtId="0" fontId="0" fillId="18" borderId="23" xfId="0" applyFont="1" applyFill="1" applyBorder="1" applyAlignment="1">
      <alignment horizontal="center" vertical="center" wrapText="1"/>
    </xf>
    <xf numFmtId="0" fontId="0" fillId="18" borderId="24" xfId="0" applyFont="1" applyFill="1" applyBorder="1" applyAlignment="1">
      <alignment horizontal="center" vertical="center" wrapText="1"/>
    </xf>
    <xf numFmtId="0" fontId="0" fillId="18" borderId="4" xfId="0" applyFont="1" applyFill="1" applyBorder="1" applyAlignment="1">
      <alignment horizontal="center" vertical="center" wrapText="1"/>
    </xf>
    <xf numFmtId="0" fontId="16" fillId="38" borderId="22" xfId="1052" applyFont="1" applyFill="1" applyBorder="1" applyAlignment="1">
      <alignment horizontal="center" vertical="center" shrinkToFit="1"/>
    </xf>
    <xf numFmtId="0" fontId="1" fillId="0" borderId="0" xfId="0" applyFont="1" applyAlignment="1">
      <alignment vertical="center"/>
    </xf>
    <xf numFmtId="0" fontId="1" fillId="0" borderId="32" xfId="0" applyFont="1" applyBorder="1" applyAlignment="1">
      <alignment vertical="center"/>
    </xf>
    <xf numFmtId="0" fontId="1" fillId="0" borderId="22" xfId="0" applyFont="1" applyBorder="1" applyAlignment="1">
      <alignment vertical="center"/>
    </xf>
    <xf numFmtId="0" fontId="1" fillId="0" borderId="28" xfId="0" applyFont="1" applyBorder="1" applyAlignment="1">
      <alignment vertical="center"/>
    </xf>
    <xf numFmtId="0" fontId="1" fillId="0" borderId="25" xfId="0" applyFont="1" applyBorder="1" applyAlignment="1">
      <alignment vertical="center"/>
    </xf>
    <xf numFmtId="0" fontId="1" fillId="0" borderId="50" xfId="0" applyFont="1" applyBorder="1" applyAlignment="1">
      <alignment vertical="center"/>
    </xf>
    <xf numFmtId="0" fontId="52" fillId="38" borderId="42" xfId="1052" applyFont="1" applyFill="1" applyBorder="1" applyAlignment="1">
      <alignment horizontal="left"/>
    </xf>
    <xf numFmtId="0" fontId="52" fillId="38" borderId="43" xfId="1052" applyFont="1" applyFill="1" applyBorder="1" applyAlignment="1">
      <alignment horizontal="left"/>
    </xf>
    <xf numFmtId="0" fontId="52" fillId="38" borderId="29" xfId="1052" applyFont="1" applyFill="1" applyBorder="1" applyAlignment="1">
      <alignment horizontal="left"/>
    </xf>
    <xf numFmtId="0" fontId="16" fillId="38" borderId="39" xfId="1052" applyFont="1" applyFill="1" applyBorder="1" applyAlignment="1">
      <alignment horizontal="left"/>
    </xf>
    <xf numFmtId="0" fontId="16" fillId="38" borderId="34" xfId="1052" applyFont="1" applyFill="1" applyBorder="1" applyAlignment="1">
      <alignment horizontal="left"/>
    </xf>
    <xf numFmtId="0" fontId="16" fillId="38" borderId="31" xfId="1052" applyFont="1" applyFill="1" applyBorder="1" applyAlignment="1">
      <alignment horizontal="left"/>
    </xf>
    <xf numFmtId="0" fontId="16" fillId="38" borderId="40" xfId="1052" applyFont="1" applyFill="1" applyBorder="1" applyAlignment="1">
      <alignment horizontal="left"/>
    </xf>
    <xf numFmtId="0" fontId="16" fillId="38" borderId="41" xfId="1052" applyFont="1" applyFill="1" applyBorder="1" applyAlignment="1">
      <alignment horizontal="left"/>
    </xf>
    <xf numFmtId="0" fontId="16" fillId="38" borderId="33" xfId="1052" applyFont="1" applyFill="1" applyBorder="1" applyAlignment="1">
      <alignment horizontal="left"/>
    </xf>
    <xf numFmtId="0" fontId="16" fillId="38" borderId="23" xfId="1052" applyFont="1" applyFill="1" applyBorder="1" applyAlignment="1">
      <alignment horizontal="center" vertical="center" wrapText="1" shrinkToFit="1"/>
    </xf>
    <xf numFmtId="0" fontId="16" fillId="38" borderId="4" xfId="1052" applyFont="1" applyFill="1" applyBorder="1" applyAlignment="1">
      <alignment horizontal="center" vertical="center" wrapText="1" shrinkToFit="1"/>
    </xf>
    <xf numFmtId="0" fontId="16" fillId="38" borderId="24" xfId="1052" applyFont="1" applyFill="1" applyBorder="1" applyAlignment="1">
      <alignment horizontal="center" vertical="center" wrapText="1" shrinkToFit="1"/>
    </xf>
    <xf numFmtId="0" fontId="16" fillId="38" borderId="42" xfId="1052" applyFont="1" applyFill="1" applyBorder="1" applyAlignment="1">
      <alignment horizontal="right" vertical="center"/>
    </xf>
    <xf numFmtId="0" fontId="16" fillId="38" borderId="43" xfId="1052" applyFont="1" applyFill="1" applyBorder="1" applyAlignment="1">
      <alignment horizontal="right" vertical="center"/>
    </xf>
    <xf numFmtId="176" fontId="16" fillId="38" borderId="43" xfId="1052" applyNumberFormat="1" applyFont="1" applyFill="1" applyBorder="1" applyAlignment="1">
      <alignment horizontal="center" vertical="center"/>
    </xf>
    <xf numFmtId="0" fontId="16" fillId="38" borderId="43" xfId="1052" applyFont="1" applyFill="1" applyBorder="1" applyAlignment="1">
      <alignment horizontal="left" vertical="center"/>
    </xf>
    <xf numFmtId="0" fontId="16" fillId="38" borderId="29" xfId="1052" applyFont="1" applyFill="1" applyBorder="1" applyAlignment="1">
      <alignment horizontal="left" vertical="center"/>
    </xf>
    <xf numFmtId="0" fontId="16" fillId="0" borderId="14" xfId="1052" applyFont="1" applyFill="1" applyBorder="1" applyAlignment="1">
      <alignment horizontal="center" vertical="center"/>
    </xf>
    <xf numFmtId="0" fontId="16" fillId="0" borderId="30" xfId="1052" applyFont="1" applyFill="1" applyBorder="1" applyAlignment="1">
      <alignment horizontal="center" vertical="center"/>
    </xf>
    <xf numFmtId="0" fontId="5" fillId="0" borderId="55" xfId="1052" applyFont="1" applyFill="1" applyBorder="1" applyAlignment="1">
      <alignment horizontal="center" vertical="center" wrapText="1"/>
    </xf>
    <xf numFmtId="0" fontId="5" fillId="0" borderId="56" xfId="1052" applyFont="1" applyFill="1" applyBorder="1" applyAlignment="1">
      <alignment horizontal="center" vertical="center" wrapText="1"/>
    </xf>
    <xf numFmtId="0" fontId="5" fillId="0" borderId="14" xfId="1052" applyFont="1" applyFill="1" applyBorder="1" applyAlignment="1">
      <alignment horizontal="center" vertical="center" wrapText="1"/>
    </xf>
    <xf numFmtId="0" fontId="16" fillId="38" borderId="10" xfId="1052" applyFont="1" applyFill="1" applyBorder="1" applyAlignment="1">
      <alignment horizontal="center" vertical="center" wrapText="1" shrinkToFit="1"/>
    </xf>
    <xf numFmtId="0" fontId="16" fillId="38" borderId="44" xfId="1052" applyFont="1" applyFill="1" applyBorder="1" applyAlignment="1">
      <alignment horizontal="center" vertical="center" shrinkToFit="1"/>
    </xf>
    <xf numFmtId="0" fontId="16" fillId="38" borderId="49" xfId="1052" applyFont="1" applyFill="1" applyBorder="1" applyAlignment="1">
      <alignment horizontal="center" vertical="center" shrinkToFit="1"/>
    </xf>
    <xf numFmtId="0" fontId="16" fillId="38" borderId="28" xfId="1052" applyFont="1" applyFill="1" applyBorder="1" applyAlignment="1">
      <alignment horizontal="center" vertical="center" shrinkToFit="1"/>
    </xf>
    <xf numFmtId="0" fontId="16" fillId="38" borderId="25" xfId="1052" applyFont="1" applyFill="1" applyBorder="1" applyAlignment="1">
      <alignment horizontal="center" vertical="center" shrinkToFit="1"/>
    </xf>
    <xf numFmtId="0" fontId="16" fillId="38" borderId="50" xfId="1052" applyFont="1" applyFill="1" applyBorder="1" applyAlignment="1">
      <alignment horizontal="center" vertical="center" shrinkToFit="1"/>
    </xf>
    <xf numFmtId="0" fontId="5" fillId="0" borderId="51" xfId="1052" applyFont="1" applyFill="1" applyBorder="1" applyAlignment="1">
      <alignment horizontal="left" vertical="center" wrapText="1"/>
    </xf>
    <xf numFmtId="0" fontId="5" fillId="0" borderId="52" xfId="1052" applyFont="1" applyFill="1" applyBorder="1" applyAlignment="1">
      <alignment horizontal="left" vertical="center" wrapText="1"/>
    </xf>
    <xf numFmtId="0" fontId="5" fillId="0" borderId="53" xfId="1052" applyFont="1" applyFill="1" applyBorder="1" applyAlignment="1">
      <alignment horizontal="center" vertical="center" wrapText="1"/>
    </xf>
    <xf numFmtId="0" fontId="5" fillId="0" borderId="43" xfId="1052" applyFont="1" applyFill="1" applyBorder="1" applyAlignment="1">
      <alignment horizontal="center" vertical="center" wrapText="1"/>
    </xf>
    <xf numFmtId="0" fontId="5" fillId="0" borderId="29" xfId="1052" applyFont="1" applyFill="1" applyBorder="1" applyAlignment="1">
      <alignment horizontal="center" vertical="center" wrapText="1"/>
    </xf>
    <xf numFmtId="0" fontId="5" fillId="0" borderId="54" xfId="1052" applyFont="1" applyFill="1" applyBorder="1" applyAlignment="1">
      <alignment horizontal="center" vertical="center" wrapText="1"/>
    </xf>
    <xf numFmtId="0" fontId="16" fillId="38" borderId="44" xfId="1052" applyFont="1" applyFill="1" applyBorder="1" applyAlignment="1">
      <alignment wrapText="1" shrinkToFit="1"/>
    </xf>
    <xf numFmtId="0" fontId="16" fillId="38" borderId="49" xfId="1052" applyFont="1" applyFill="1" applyBorder="1" applyAlignment="1">
      <alignment wrapText="1" shrinkToFit="1"/>
    </xf>
    <xf numFmtId="0" fontId="16" fillId="38" borderId="28" xfId="1052" applyFont="1" applyFill="1" applyBorder="1" applyAlignment="1">
      <alignment wrapText="1" shrinkToFit="1"/>
    </xf>
    <xf numFmtId="0" fontId="16" fillId="38" borderId="25" xfId="1052" applyFont="1" applyFill="1" applyBorder="1" applyAlignment="1">
      <alignment wrapText="1" shrinkToFit="1"/>
    </xf>
    <xf numFmtId="0" fontId="16" fillId="38" borderId="50" xfId="1052" applyFont="1" applyFill="1" applyBorder="1" applyAlignment="1">
      <alignment wrapText="1" shrinkToFit="1"/>
    </xf>
    <xf numFmtId="0" fontId="5" fillId="0" borderId="56" xfId="1052" applyFont="1" applyFill="1" applyBorder="1" applyAlignment="1">
      <alignment horizontal="center" vertical="center"/>
    </xf>
    <xf numFmtId="0" fontId="16" fillId="0" borderId="56" xfId="1052" applyFont="1" applyFill="1" applyBorder="1" applyAlignment="1">
      <alignment horizontal="center" vertical="center"/>
    </xf>
    <xf numFmtId="0" fontId="16" fillId="0" borderId="57" xfId="1052" applyFont="1" applyFill="1" applyBorder="1" applyAlignment="1">
      <alignment horizontal="center" vertical="center"/>
    </xf>
    <xf numFmtId="0" fontId="16" fillId="38" borderId="23" xfId="1052" applyFont="1" applyFill="1" applyBorder="1" applyAlignment="1">
      <alignment horizontal="center" vertical="center" shrinkToFit="1"/>
    </xf>
    <xf numFmtId="0" fontId="16" fillId="38" borderId="4" xfId="1052" applyFont="1" applyFill="1" applyBorder="1" applyAlignment="1">
      <alignment horizontal="center" vertical="center" shrinkToFit="1"/>
    </xf>
    <xf numFmtId="0" fontId="16" fillId="38" borderId="24" xfId="1052" applyFont="1" applyFill="1" applyBorder="1" applyAlignment="1">
      <alignment horizontal="center" vertical="center" shrinkToFit="1"/>
    </xf>
    <xf numFmtId="0" fontId="5" fillId="0" borderId="14" xfId="1052" applyFont="1" applyFill="1" applyBorder="1" applyAlignment="1">
      <alignment horizontal="center" vertical="center"/>
    </xf>
    <xf numFmtId="0" fontId="5" fillId="0" borderId="42" xfId="1052" applyFont="1" applyFill="1" applyBorder="1" applyAlignment="1">
      <alignment horizontal="center" vertical="center" wrapText="1"/>
    </xf>
    <xf numFmtId="0" fontId="5" fillId="0" borderId="1" xfId="1052" applyFont="1" applyFill="1" applyBorder="1" applyAlignment="1">
      <alignment horizontal="center" vertical="center" wrapText="1"/>
    </xf>
    <xf numFmtId="0" fontId="16" fillId="38" borderId="23" xfId="1052" applyFont="1" applyFill="1" applyBorder="1" applyAlignment="1">
      <alignment horizontal="center" vertical="center"/>
    </xf>
    <xf numFmtId="0" fontId="16" fillId="38" borderId="4" xfId="1052" applyFont="1" applyFill="1" applyBorder="1" applyAlignment="1">
      <alignment horizontal="center" vertical="center"/>
    </xf>
    <xf numFmtId="0" fontId="16" fillId="38" borderId="24" xfId="1052" applyFont="1" applyFill="1" applyBorder="1" applyAlignment="1">
      <alignment horizontal="center" vertical="center"/>
    </xf>
    <xf numFmtId="0" fontId="16" fillId="38" borderId="4" xfId="1052" applyFont="1" applyFill="1" applyBorder="1" applyAlignment="1">
      <alignment horizontal="left" vertical="center"/>
    </xf>
    <xf numFmtId="0" fontId="16" fillId="38" borderId="24" xfId="1052" applyFont="1" applyFill="1" applyBorder="1" applyAlignment="1">
      <alignment horizontal="left" vertical="center"/>
    </xf>
    <xf numFmtId="0" fontId="16" fillId="38" borderId="23" xfId="1052" applyFont="1" applyFill="1" applyBorder="1" applyAlignment="1">
      <alignment horizontal="right" vertical="center"/>
    </xf>
    <xf numFmtId="0" fontId="16" fillId="38" borderId="4" xfId="1052" applyFont="1" applyFill="1" applyBorder="1" applyAlignment="1">
      <alignment horizontal="right" vertical="center"/>
    </xf>
    <xf numFmtId="176" fontId="16" fillId="38" borderId="4" xfId="1052" applyNumberFormat="1" applyFont="1" applyFill="1" applyBorder="1" applyAlignment="1">
      <alignment horizontal="center" vertical="center"/>
    </xf>
    <xf numFmtId="0" fontId="16" fillId="38" borderId="36" xfId="1052" applyFont="1" applyFill="1" applyBorder="1" applyAlignment="1">
      <alignment horizontal="left" vertical="center"/>
    </xf>
    <xf numFmtId="0" fontId="16" fillId="38" borderId="26" xfId="1052" applyFont="1" applyFill="1" applyBorder="1" applyAlignment="1">
      <alignment horizontal="left" vertical="center"/>
    </xf>
    <xf numFmtId="0" fontId="16" fillId="38" borderId="35" xfId="1052" applyFont="1" applyFill="1" applyBorder="1" applyAlignment="1">
      <alignment horizontal="right" vertical="center"/>
    </xf>
    <xf numFmtId="0" fontId="16" fillId="38" borderId="36" xfId="1052" applyFont="1" applyFill="1" applyBorder="1" applyAlignment="1">
      <alignment horizontal="right" vertical="center"/>
    </xf>
    <xf numFmtId="176" fontId="16" fillId="38" borderId="36" xfId="1052" applyNumberFormat="1" applyFont="1" applyFill="1" applyBorder="1" applyAlignment="1">
      <alignment horizontal="center" vertical="center"/>
    </xf>
    <xf numFmtId="0" fontId="16" fillId="38" borderId="44" xfId="1052" applyFont="1" applyFill="1" applyBorder="1" applyAlignment="1">
      <alignment horizontal="left" vertical="center"/>
    </xf>
    <xf numFmtId="0" fontId="16" fillId="38" borderId="49" xfId="1052" applyFont="1" applyFill="1" applyBorder="1" applyAlignment="1">
      <alignment horizontal="left" vertical="center"/>
    </xf>
    <xf numFmtId="0" fontId="16" fillId="38" borderId="60" xfId="1052" applyFont="1" applyFill="1" applyBorder="1" applyAlignment="1">
      <alignment vertical="center" shrinkToFit="1"/>
    </xf>
    <xf numFmtId="0" fontId="16" fillId="38" borderId="36" xfId="1052" applyFont="1" applyFill="1" applyBorder="1" applyAlignment="1">
      <alignment vertical="center" shrinkToFit="1"/>
    </xf>
    <xf numFmtId="0" fontId="16" fillId="38" borderId="26" xfId="1052" applyFont="1" applyFill="1" applyBorder="1" applyAlignment="1">
      <alignment vertical="center" shrinkToFit="1"/>
    </xf>
    <xf numFmtId="0" fontId="16" fillId="38" borderId="58" xfId="1052" applyFont="1" applyFill="1" applyBorder="1" applyAlignment="1">
      <alignment vertical="center" shrinkToFit="1"/>
    </xf>
    <xf numFmtId="0" fontId="16" fillId="38" borderId="41" xfId="1052" applyFont="1" applyFill="1" applyBorder="1" applyAlignment="1">
      <alignment vertical="center" shrinkToFit="1"/>
    </xf>
    <xf numFmtId="0" fontId="16" fillId="38" borderId="33" xfId="1052" applyFont="1" applyFill="1" applyBorder="1" applyAlignment="1">
      <alignment vertical="center" shrinkToFit="1"/>
    </xf>
    <xf numFmtId="0" fontId="16" fillId="38" borderId="44" xfId="1052" applyFont="1" applyFill="1" applyBorder="1" applyAlignment="1">
      <alignment horizontal="center" vertical="center" wrapText="1" shrinkToFit="1"/>
    </xf>
    <xf numFmtId="0" fontId="16" fillId="38" borderId="22" xfId="1052" applyFont="1" applyFill="1" applyBorder="1" applyAlignment="1">
      <alignment horizontal="center" vertical="center" wrapText="1" shrinkToFit="1"/>
    </xf>
    <xf numFmtId="0" fontId="16" fillId="38" borderId="0" xfId="1052" applyFont="1" applyFill="1" applyBorder="1" applyAlignment="1">
      <alignment horizontal="center" vertical="center" wrapText="1" shrinkToFit="1"/>
    </xf>
    <xf numFmtId="0" fontId="16" fillId="38" borderId="28" xfId="1052" applyFont="1" applyFill="1" applyBorder="1" applyAlignment="1">
      <alignment horizontal="center" vertical="center" wrapText="1" shrinkToFit="1"/>
    </xf>
    <xf numFmtId="0" fontId="16" fillId="38" borderId="25" xfId="1052" applyFont="1" applyFill="1" applyBorder="1" applyAlignment="1">
      <alignment horizontal="center" vertical="center" wrapText="1" shrinkToFit="1"/>
    </xf>
    <xf numFmtId="0" fontId="16" fillId="38" borderId="59" xfId="1052" applyFont="1" applyFill="1" applyBorder="1" applyAlignment="1">
      <alignment vertical="center" shrinkToFit="1"/>
    </xf>
    <xf numFmtId="0" fontId="16" fillId="38" borderId="44" xfId="1052" applyFont="1" applyFill="1" applyBorder="1" applyAlignment="1">
      <alignment vertical="center" shrinkToFit="1"/>
    </xf>
    <xf numFmtId="0" fontId="16" fillId="38" borderId="49" xfId="1052" applyFont="1" applyFill="1" applyBorder="1" applyAlignment="1">
      <alignment vertical="center" shrinkToFit="1"/>
    </xf>
    <xf numFmtId="0" fontId="16" fillId="38" borderId="41" xfId="1052" applyFont="1" applyFill="1" applyBorder="1" applyAlignment="1">
      <alignment horizontal="left" vertical="center"/>
    </xf>
    <xf numFmtId="0" fontId="16" fillId="38" borderId="33" xfId="1052" applyFont="1" applyFill="1" applyBorder="1" applyAlignment="1">
      <alignment horizontal="left" vertical="center"/>
    </xf>
    <xf numFmtId="0" fontId="16" fillId="38" borderId="40" xfId="1052" applyFont="1" applyFill="1" applyBorder="1" applyAlignment="1">
      <alignment horizontal="right" vertical="center"/>
    </xf>
    <xf numFmtId="0" fontId="16" fillId="38" borderId="41" xfId="1052" applyFont="1" applyFill="1" applyBorder="1" applyAlignment="1">
      <alignment horizontal="right" vertical="center"/>
    </xf>
    <xf numFmtId="176" fontId="16" fillId="38" borderId="41" xfId="1052" applyNumberFormat="1" applyFont="1" applyFill="1" applyBorder="1" applyAlignment="1">
      <alignment horizontal="center" vertical="center"/>
    </xf>
    <xf numFmtId="0" fontId="16" fillId="38" borderId="61" xfId="1052" applyFont="1" applyFill="1" applyBorder="1" applyAlignment="1">
      <alignment horizontal="center" vertical="center" wrapText="1" shrinkToFit="1"/>
    </xf>
    <xf numFmtId="0" fontId="16" fillId="38" borderId="62" xfId="1052" applyFont="1" applyFill="1" applyBorder="1" applyAlignment="1">
      <alignment horizontal="center" vertical="center" wrapText="1" shrinkToFit="1"/>
    </xf>
    <xf numFmtId="0" fontId="16" fillId="38" borderId="63" xfId="1052" applyFont="1" applyFill="1" applyBorder="1" applyAlignment="1">
      <alignment vertical="center" shrinkToFit="1"/>
    </xf>
    <xf numFmtId="0" fontId="16" fillId="38" borderId="34" xfId="1052" applyFont="1" applyFill="1" applyBorder="1" applyAlignment="1">
      <alignment vertical="center" shrinkToFit="1"/>
    </xf>
    <xf numFmtId="0" fontId="16" fillId="38" borderId="31" xfId="1052" applyFont="1" applyFill="1" applyBorder="1" applyAlignment="1">
      <alignment vertical="center" shrinkToFit="1"/>
    </xf>
    <xf numFmtId="0" fontId="16" fillId="38" borderId="39" xfId="1052" applyFont="1" applyFill="1" applyBorder="1" applyAlignment="1">
      <alignment horizontal="right" vertical="center"/>
    </xf>
    <xf numFmtId="0" fontId="16" fillId="38" borderId="34" xfId="1052" applyFont="1" applyFill="1" applyBorder="1" applyAlignment="1">
      <alignment horizontal="right" vertical="center"/>
    </xf>
    <xf numFmtId="176" fontId="16" fillId="38" borderId="34" xfId="1052" applyNumberFormat="1" applyFont="1" applyFill="1" applyBorder="1" applyAlignment="1">
      <alignment horizontal="center" vertical="center"/>
    </xf>
    <xf numFmtId="0" fontId="16" fillId="38" borderId="34" xfId="1052" applyFont="1" applyFill="1" applyBorder="1" applyAlignment="1">
      <alignment horizontal="left" vertical="center"/>
    </xf>
    <xf numFmtId="0" fontId="16" fillId="38" borderId="31" xfId="1052" applyFont="1" applyFill="1" applyBorder="1" applyAlignment="1">
      <alignment horizontal="left" vertical="center"/>
    </xf>
    <xf numFmtId="0" fontId="5" fillId="38" borderId="63" xfId="1052" applyFont="1" applyFill="1" applyBorder="1" applyAlignment="1">
      <alignment horizontal="left" vertical="center" shrinkToFit="1"/>
    </xf>
    <xf numFmtId="0" fontId="5" fillId="38" borderId="34" xfId="1052" applyFont="1" applyFill="1" applyBorder="1" applyAlignment="1">
      <alignment horizontal="left" vertical="center" shrinkToFit="1"/>
    </xf>
    <xf numFmtId="0" fontId="5" fillId="38" borderId="31" xfId="1052" applyFont="1" applyFill="1" applyBorder="1" applyAlignment="1">
      <alignment horizontal="left" vertical="center" shrinkToFit="1"/>
    </xf>
    <xf numFmtId="0" fontId="16" fillId="38" borderId="34" xfId="1052" applyFont="1" applyFill="1" applyBorder="1" applyAlignment="1">
      <alignment horizontal="center" vertical="center"/>
    </xf>
    <xf numFmtId="0" fontId="16" fillId="38" borderId="31" xfId="1052" applyFont="1" applyFill="1" applyBorder="1" applyAlignment="1">
      <alignment horizontal="center" vertical="center"/>
    </xf>
    <xf numFmtId="0" fontId="16" fillId="38" borderId="10" xfId="1052" applyFont="1" applyFill="1" applyBorder="1" applyAlignment="1">
      <alignment horizontal="center" vertical="center" shrinkToFit="1"/>
    </xf>
    <xf numFmtId="0" fontId="16" fillId="0" borderId="10" xfId="1052" applyFont="1" applyFill="1" applyBorder="1" applyAlignment="1">
      <alignment horizontal="center" vertical="center"/>
    </xf>
    <xf numFmtId="0" fontId="16" fillId="0" borderId="44" xfId="1052" applyFont="1" applyFill="1" applyBorder="1" applyAlignment="1">
      <alignment horizontal="center" vertical="center"/>
    </xf>
    <xf numFmtId="0" fontId="16" fillId="0" borderId="0" xfId="1052" applyFont="1" applyFill="1" applyBorder="1" applyAlignment="1">
      <alignment horizontal="center" vertical="center"/>
    </xf>
    <xf numFmtId="0" fontId="16" fillId="0" borderId="32" xfId="1052" applyFont="1" applyFill="1" applyBorder="1" applyAlignment="1">
      <alignment horizontal="center" vertical="center"/>
    </xf>
    <xf numFmtId="0" fontId="16" fillId="0" borderId="28" xfId="1052" applyFont="1" applyFill="1" applyBorder="1" applyAlignment="1">
      <alignment horizontal="center" vertical="center"/>
    </xf>
    <xf numFmtId="0" fontId="16" fillId="0" borderId="25" xfId="1052" applyFont="1" applyFill="1" applyBorder="1" applyAlignment="1">
      <alignment horizontal="center" vertical="center"/>
    </xf>
    <xf numFmtId="0" fontId="16" fillId="0" borderId="50" xfId="1052" applyFont="1" applyFill="1" applyBorder="1" applyAlignment="1">
      <alignment horizontal="center" vertical="center"/>
    </xf>
    <xf numFmtId="0" fontId="16" fillId="38" borderId="10" xfId="1052" applyFont="1" applyFill="1" applyBorder="1" applyAlignment="1">
      <alignment horizontal="center" vertical="center" wrapText="1"/>
    </xf>
    <xf numFmtId="0" fontId="16" fillId="38" borderId="44" xfId="1052" applyFont="1" applyFill="1" applyBorder="1" applyAlignment="1">
      <alignment horizontal="center" vertical="center" wrapText="1"/>
    </xf>
    <xf numFmtId="0" fontId="16" fillId="38" borderId="49" xfId="1052" applyFont="1" applyFill="1" applyBorder="1" applyAlignment="1">
      <alignment horizontal="center" vertical="center" wrapText="1"/>
    </xf>
    <xf numFmtId="0" fontId="16" fillId="38" borderId="28" xfId="1052" applyFont="1" applyFill="1" applyBorder="1" applyAlignment="1">
      <alignment horizontal="center" vertical="center" wrapText="1"/>
    </xf>
    <xf numFmtId="0" fontId="16" fillId="38" borderId="25" xfId="1052" applyFont="1" applyFill="1" applyBorder="1" applyAlignment="1">
      <alignment horizontal="center" vertical="center" wrapText="1"/>
    </xf>
    <xf numFmtId="0" fontId="16" fillId="38" borderId="50" xfId="1052" applyFont="1" applyFill="1" applyBorder="1" applyAlignment="1">
      <alignment horizontal="center" vertical="center" wrapText="1"/>
    </xf>
    <xf numFmtId="177" fontId="16" fillId="0" borderId="10" xfId="1052" applyNumberFormat="1" applyFont="1" applyFill="1" applyBorder="1" applyAlignment="1">
      <alignment horizontal="center" vertical="center"/>
    </xf>
    <xf numFmtId="0" fontId="96" fillId="0" borderId="44" xfId="0" applyFont="1" applyFill="1" applyBorder="1" applyAlignment="1">
      <alignment horizontal="center" vertical="center"/>
    </xf>
    <xf numFmtId="0" fontId="96" fillId="0" borderId="49" xfId="0" applyFont="1" applyFill="1" applyBorder="1" applyAlignment="1">
      <alignment horizontal="center" vertical="center"/>
    </xf>
    <xf numFmtId="0" fontId="96" fillId="0" borderId="28" xfId="0" applyFont="1" applyFill="1" applyBorder="1" applyAlignment="1">
      <alignment horizontal="center" vertical="center"/>
    </xf>
    <xf numFmtId="0" fontId="96" fillId="0" borderId="25" xfId="0" applyFont="1" applyFill="1" applyBorder="1" applyAlignment="1">
      <alignment horizontal="center" vertical="center"/>
    </xf>
    <xf numFmtId="0" fontId="96" fillId="0" borderId="50" xfId="0" applyFont="1" applyFill="1" applyBorder="1" applyAlignment="1">
      <alignment horizontal="center" vertical="center"/>
    </xf>
    <xf numFmtId="177" fontId="16" fillId="0" borderId="23" xfId="1052" applyNumberFormat="1" applyFont="1" applyFill="1" applyBorder="1" applyAlignment="1">
      <alignment horizontal="center" vertical="center"/>
    </xf>
    <xf numFmtId="0" fontId="96" fillId="0" borderId="4" xfId="0" applyFont="1" applyFill="1" applyBorder="1" applyAlignment="1">
      <alignment horizontal="center" vertical="center"/>
    </xf>
    <xf numFmtId="0" fontId="96" fillId="0" borderId="24" xfId="0" applyFont="1" applyFill="1" applyBorder="1" applyAlignment="1">
      <alignment horizontal="center" vertical="center"/>
    </xf>
    <xf numFmtId="0" fontId="52" fillId="0" borderId="10" xfId="1052" applyFont="1" applyFill="1" applyBorder="1" applyAlignment="1">
      <alignment horizontal="center" vertical="center" wrapText="1"/>
    </xf>
    <xf numFmtId="0" fontId="52" fillId="0" borderId="44" xfId="1052" applyFont="1" applyFill="1" applyBorder="1" applyAlignment="1">
      <alignment horizontal="center" vertical="center" wrapText="1"/>
    </xf>
    <xf numFmtId="0" fontId="52" fillId="0" borderId="49" xfId="1052" applyFont="1" applyFill="1" applyBorder="1" applyAlignment="1">
      <alignment horizontal="center" vertical="center" wrapText="1"/>
    </xf>
    <xf numFmtId="0" fontId="52" fillId="0" borderId="28" xfId="1052" applyFont="1" applyFill="1" applyBorder="1" applyAlignment="1">
      <alignment horizontal="center" vertical="center" wrapText="1"/>
    </xf>
    <xf numFmtId="0" fontId="52" fillId="0" borderId="25" xfId="1052" applyFont="1" applyFill="1" applyBorder="1" applyAlignment="1">
      <alignment horizontal="center" vertical="center" wrapText="1"/>
    </xf>
    <xf numFmtId="0" fontId="52" fillId="0" borderId="50" xfId="1052" applyFont="1" applyFill="1" applyBorder="1" applyAlignment="1">
      <alignment horizontal="center" vertical="center" wrapText="1"/>
    </xf>
    <xf numFmtId="177" fontId="16" fillId="0" borderId="44" xfId="1052" applyNumberFormat="1" applyFont="1" applyFill="1" applyBorder="1" applyAlignment="1">
      <alignment horizontal="center" vertical="center"/>
    </xf>
    <xf numFmtId="177" fontId="16" fillId="0" borderId="49" xfId="1052" applyNumberFormat="1" applyFont="1" applyFill="1" applyBorder="1" applyAlignment="1">
      <alignment horizontal="center" vertical="center"/>
    </xf>
    <xf numFmtId="177" fontId="16" fillId="0" borderId="28" xfId="1052" applyNumberFormat="1" applyFont="1" applyFill="1" applyBorder="1" applyAlignment="1">
      <alignment horizontal="center" vertical="center"/>
    </xf>
    <xf numFmtId="177" fontId="16" fillId="0" borderId="25" xfId="1052" applyNumberFormat="1" applyFont="1" applyFill="1" applyBorder="1" applyAlignment="1">
      <alignment horizontal="center" vertical="center"/>
    </xf>
    <xf numFmtId="177" fontId="16" fillId="0" borderId="50" xfId="1052" applyNumberFormat="1" applyFont="1" applyFill="1" applyBorder="1" applyAlignment="1">
      <alignment horizontal="center" vertical="center"/>
    </xf>
    <xf numFmtId="0" fontId="16" fillId="38" borderId="61" xfId="1052" applyFont="1" applyFill="1" applyBorder="1" applyAlignment="1">
      <alignment horizontal="center" vertical="center" shrinkToFit="1"/>
    </xf>
    <xf numFmtId="0" fontId="16" fillId="38" borderId="0" xfId="1052" applyFont="1" applyFill="1" applyBorder="1" applyAlignment="1">
      <alignment horizontal="center" vertical="center" shrinkToFit="1"/>
    </xf>
    <xf numFmtId="0" fontId="16" fillId="38" borderId="62" xfId="1052" applyFont="1" applyFill="1" applyBorder="1" applyAlignment="1">
      <alignment horizontal="center" vertical="center" shrinkToFit="1"/>
    </xf>
    <xf numFmtId="0" fontId="16" fillId="38" borderId="64" xfId="1052" applyFont="1" applyFill="1" applyBorder="1" applyAlignment="1">
      <alignment horizontal="center" vertical="center" shrinkToFit="1"/>
    </xf>
    <xf numFmtId="0" fontId="16" fillId="38" borderId="43" xfId="1052" applyFont="1" applyFill="1" applyBorder="1" applyAlignment="1">
      <alignment horizontal="center" vertical="center"/>
    </xf>
    <xf numFmtId="0" fontId="16" fillId="38" borderId="29" xfId="1052" applyFont="1" applyFill="1" applyBorder="1" applyAlignment="1">
      <alignment horizontal="center" vertical="center"/>
    </xf>
    <xf numFmtId="0" fontId="16" fillId="0" borderId="49" xfId="1052" applyFont="1" applyFill="1" applyBorder="1" applyAlignment="1">
      <alignment horizontal="center" vertical="center"/>
    </xf>
    <xf numFmtId="177" fontId="16" fillId="0" borderId="6" xfId="1052" applyNumberFormat="1" applyFont="1" applyFill="1" applyBorder="1" applyAlignment="1">
      <alignment horizontal="center" vertical="center"/>
    </xf>
    <xf numFmtId="0" fontId="16" fillId="38" borderId="0" xfId="1052" applyFont="1" applyFill="1" applyAlignment="1">
      <alignment horizontal="center" vertical="center"/>
    </xf>
    <xf numFmtId="0" fontId="1" fillId="0" borderId="0" xfId="0" applyFont="1" applyAlignment="1">
      <alignment horizontal="center" vertical="center"/>
    </xf>
    <xf numFmtId="0" fontId="39" fillId="0" borderId="65" xfId="1052" applyFont="1" applyFill="1" applyBorder="1" applyAlignment="1">
      <alignment horizontal="center" vertical="center"/>
    </xf>
    <xf numFmtId="0" fontId="15" fillId="0" borderId="66" xfId="0" applyFont="1" applyFill="1" applyBorder="1" applyAlignment="1">
      <alignment horizontal="center" vertical="center"/>
    </xf>
    <xf numFmtId="0" fontId="15" fillId="0" borderId="67" xfId="0" applyFont="1" applyFill="1" applyBorder="1" applyAlignment="1">
      <alignment horizontal="center" vertical="center"/>
    </xf>
    <xf numFmtId="0" fontId="5" fillId="38" borderId="68" xfId="1052" applyFont="1" applyFill="1" applyBorder="1" applyAlignment="1">
      <alignment horizontal="center" vertical="center"/>
    </xf>
    <xf numFmtId="0" fontId="96" fillId="0" borderId="69" xfId="0" applyFont="1" applyBorder="1" applyAlignment="1">
      <alignment horizontal="center" vertical="center"/>
    </xf>
    <xf numFmtId="0" fontId="96" fillId="0" borderId="70" xfId="0" applyFont="1" applyBorder="1" applyAlignment="1">
      <alignment horizontal="center" vertical="center"/>
    </xf>
    <xf numFmtId="201" fontId="16" fillId="38" borderId="10" xfId="1052" applyNumberFormat="1" applyFont="1" applyFill="1" applyBorder="1" applyAlignment="1">
      <alignment horizontal="right" vertical="center"/>
    </xf>
    <xf numFmtId="0" fontId="96" fillId="0" borderId="44" xfId="0" applyFont="1" applyBorder="1" applyAlignment="1">
      <alignment horizontal="right" vertical="center"/>
    </xf>
    <xf numFmtId="201" fontId="16" fillId="38" borderId="44" xfId="1052" applyNumberFormat="1" applyFont="1" applyFill="1" applyBorder="1" applyAlignment="1">
      <alignment horizontal="left" vertical="center"/>
    </xf>
    <xf numFmtId="0" fontId="96" fillId="0" borderId="44" xfId="0" applyFont="1" applyBorder="1" applyAlignment="1">
      <alignment horizontal="left" vertical="center"/>
    </xf>
    <xf numFmtId="0" fontId="96" fillId="38" borderId="44" xfId="0" applyFont="1" applyFill="1" applyBorder="1" applyAlignment="1">
      <alignment horizontal="left" vertical="center"/>
    </xf>
    <xf numFmtId="0" fontId="96" fillId="38" borderId="49" xfId="0" applyFont="1" applyFill="1" applyBorder="1" applyAlignment="1">
      <alignment horizontal="left" vertical="center"/>
    </xf>
    <xf numFmtId="0" fontId="16" fillId="0" borderId="28" xfId="1052" applyFont="1" applyFill="1" applyBorder="1" applyAlignment="1">
      <alignment horizontal="left" vertical="center" shrinkToFit="1"/>
    </xf>
    <xf numFmtId="0" fontId="96" fillId="0" borderId="25" xfId="0" applyFont="1" applyBorder="1" applyAlignment="1">
      <alignment horizontal="left" vertical="center" shrinkToFit="1"/>
    </xf>
    <xf numFmtId="0" fontId="96" fillId="0" borderId="50" xfId="0" applyFont="1" applyBorder="1" applyAlignment="1">
      <alignment horizontal="left" vertical="center" shrinkToFit="1"/>
    </xf>
    <xf numFmtId="0" fontId="16" fillId="38" borderId="40" xfId="1052" applyFont="1" applyFill="1" applyBorder="1" applyAlignment="1">
      <alignment horizontal="center" vertical="center" shrinkToFit="1"/>
    </xf>
    <xf numFmtId="0" fontId="16" fillId="38" borderId="41" xfId="1052" applyFont="1" applyFill="1" applyBorder="1" applyAlignment="1">
      <alignment horizontal="center" vertical="center" shrinkToFit="1"/>
    </xf>
    <xf numFmtId="0" fontId="16" fillId="38" borderId="33" xfId="1052" applyFont="1" applyFill="1" applyBorder="1" applyAlignment="1">
      <alignment horizontal="center" vertical="center" shrinkToFit="1"/>
    </xf>
    <xf numFmtId="200" fontId="93" fillId="38" borderId="23" xfId="1052" applyNumberFormat="1" applyFont="1" applyFill="1" applyBorder="1" applyAlignment="1">
      <alignment horizontal="left" vertical="center"/>
    </xf>
    <xf numFmtId="200" fontId="93" fillId="38" borderId="4" xfId="1052" applyNumberFormat="1" applyFont="1" applyFill="1" applyBorder="1" applyAlignment="1">
      <alignment horizontal="left" vertical="center"/>
    </xf>
    <xf numFmtId="0" fontId="93" fillId="38" borderId="4" xfId="1052" applyNumberFormat="1" applyFont="1" applyFill="1" applyBorder="1" applyAlignment="1">
      <alignment horizontal="center" vertical="center"/>
    </xf>
    <xf numFmtId="0" fontId="93" fillId="38" borderId="24" xfId="1052" applyNumberFormat="1" applyFont="1" applyFill="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44" xfId="0" applyFont="1" applyBorder="1" applyAlignment="1">
      <alignment horizontal="right" vertical="center"/>
    </xf>
    <xf numFmtId="0" fontId="1" fillId="0" borderId="44" xfId="0" applyFont="1" applyBorder="1" applyAlignment="1">
      <alignment horizontal="left" vertical="center"/>
    </xf>
    <xf numFmtId="0" fontId="1" fillId="38" borderId="44" xfId="0" applyFont="1" applyFill="1" applyBorder="1" applyAlignment="1">
      <alignment horizontal="left" vertical="center"/>
    </xf>
    <xf numFmtId="0" fontId="1" fillId="38" borderId="49" xfId="0" applyFont="1" applyFill="1" applyBorder="1" applyAlignment="1">
      <alignment horizontal="left" vertical="center"/>
    </xf>
    <xf numFmtId="0" fontId="1" fillId="0" borderId="25" xfId="0" applyFont="1" applyBorder="1" applyAlignment="1">
      <alignment horizontal="left" vertical="center" shrinkToFit="1"/>
    </xf>
    <xf numFmtId="0" fontId="1" fillId="0" borderId="50" xfId="0" applyFont="1" applyBorder="1" applyAlignment="1">
      <alignment horizontal="left" vertical="center" shrinkToFit="1"/>
    </xf>
    <xf numFmtId="0" fontId="1" fillId="0" borderId="44"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4" xfId="0" applyFont="1" applyFill="1" applyBorder="1" applyAlignment="1">
      <alignment horizontal="center" vertical="center"/>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693" xr:uid="{00000000-0005-0000-0000-0000B4020000}"/>
    <cellStyle name="悪い 2" xfId="694" xr:uid="{00000000-0005-0000-0000-0000B5020000}"/>
    <cellStyle name="悪い 2 2" xfId="695" xr:uid="{00000000-0005-0000-0000-0000B6020000}"/>
    <cellStyle name="悪い 2 3" xfId="696" xr:uid="{00000000-0005-0000-0000-0000B7020000}"/>
    <cellStyle name="悪い 2 4" xfId="697" xr:uid="{00000000-0005-0000-0000-0000B8020000}"/>
    <cellStyle name="悪い 2 5" xfId="698" xr:uid="{00000000-0005-0000-0000-0000B9020000}"/>
    <cellStyle name="悪い 3" xfId="699" xr:uid="{00000000-0005-0000-0000-0000BA020000}"/>
    <cellStyle name="悪い 3 2" xfId="700" xr:uid="{00000000-0005-0000-0000-0000BB020000}"/>
    <cellStyle name="悪い 3 3" xfId="701" xr:uid="{00000000-0005-0000-0000-0000BC020000}"/>
    <cellStyle name="悪い 3 4" xfId="702" xr:uid="{00000000-0005-0000-0000-0000BD020000}"/>
    <cellStyle name="悪い 4" xfId="703" xr:uid="{00000000-0005-0000-0000-0000BE020000}"/>
    <cellStyle name="悪い 4 2" xfId="704" xr:uid="{00000000-0005-0000-0000-0000BF020000}"/>
    <cellStyle name="悪い 4 3" xfId="705" xr:uid="{00000000-0005-0000-0000-0000C0020000}"/>
    <cellStyle name="悪い 4 4" xfId="706" xr:uid="{00000000-0005-0000-0000-0000C1020000}"/>
    <cellStyle name="悪い 4 5" xfId="707" xr:uid="{00000000-0005-0000-0000-0000C2020000}"/>
    <cellStyle name="悪い 5" xfId="708" xr:uid="{00000000-0005-0000-0000-0000C3020000}"/>
    <cellStyle name="悪い 6" xfId="709" xr:uid="{00000000-0005-0000-0000-0000C4020000}"/>
    <cellStyle name="悪い 7" xfId="710" xr:uid="{00000000-0005-0000-0000-0000C5020000}"/>
    <cellStyle name="改行(上)" xfId="711" xr:uid="{00000000-0005-0000-0000-0000C6020000}"/>
    <cellStyle name="改行(中)" xfId="712" xr:uid="{00000000-0005-0000-0000-0000C7020000}"/>
    <cellStyle name="計算 2" xfId="713" xr:uid="{00000000-0005-0000-0000-0000C8020000}"/>
    <cellStyle name="計算 2 2" xfId="714" xr:uid="{00000000-0005-0000-0000-0000C9020000}"/>
    <cellStyle name="計算 2 3" xfId="715" xr:uid="{00000000-0005-0000-0000-0000CA020000}"/>
    <cellStyle name="計算 2 4" xfId="716" xr:uid="{00000000-0005-0000-0000-0000CB020000}"/>
    <cellStyle name="計算 2 5" xfId="717" xr:uid="{00000000-0005-0000-0000-0000CC020000}"/>
    <cellStyle name="計算 3" xfId="718" xr:uid="{00000000-0005-0000-0000-0000CD020000}"/>
    <cellStyle name="計算 3 2" xfId="719" xr:uid="{00000000-0005-0000-0000-0000CE020000}"/>
    <cellStyle name="計算 3 3" xfId="720" xr:uid="{00000000-0005-0000-0000-0000CF020000}"/>
    <cellStyle name="計算 3 4" xfId="721" xr:uid="{00000000-0005-0000-0000-0000D0020000}"/>
    <cellStyle name="計算 3 5" xfId="722" xr:uid="{00000000-0005-0000-0000-0000D1020000}"/>
    <cellStyle name="計算 4" xfId="723" xr:uid="{00000000-0005-0000-0000-0000D2020000}"/>
    <cellStyle name="計算 4 2" xfId="724" xr:uid="{00000000-0005-0000-0000-0000D3020000}"/>
    <cellStyle name="計算 4 3" xfId="725" xr:uid="{00000000-0005-0000-0000-0000D4020000}"/>
    <cellStyle name="計算 5" xfId="726" xr:uid="{00000000-0005-0000-0000-0000D5020000}"/>
    <cellStyle name="計算 6" xfId="727" xr:uid="{00000000-0005-0000-0000-0000D6020000}"/>
    <cellStyle name="警告文 2" xfId="728" xr:uid="{00000000-0005-0000-0000-0000D7020000}"/>
    <cellStyle name="警告文 2 2" xfId="729" xr:uid="{00000000-0005-0000-0000-0000D8020000}"/>
    <cellStyle name="警告文 2 3" xfId="730" xr:uid="{00000000-0005-0000-0000-0000D9020000}"/>
    <cellStyle name="警告文 2 4" xfId="731" xr:uid="{00000000-0005-0000-0000-0000DA020000}"/>
    <cellStyle name="警告文 2 5" xfId="732" xr:uid="{00000000-0005-0000-0000-0000DB020000}"/>
    <cellStyle name="警告文 3" xfId="733" xr:uid="{00000000-0005-0000-0000-0000DC020000}"/>
    <cellStyle name="警告文 3 2" xfId="734" xr:uid="{00000000-0005-0000-0000-0000DD020000}"/>
    <cellStyle name="警告文 3 3" xfId="735" xr:uid="{00000000-0005-0000-0000-0000DE020000}"/>
    <cellStyle name="警告文 3 4" xfId="736" xr:uid="{00000000-0005-0000-0000-0000DF020000}"/>
    <cellStyle name="警告文 3 5" xfId="737" xr:uid="{00000000-0005-0000-0000-0000E0020000}"/>
    <cellStyle name="警告文 4" xfId="738" xr:uid="{00000000-0005-0000-0000-0000E1020000}"/>
    <cellStyle name="警告文 4 2" xfId="739" xr:uid="{00000000-0005-0000-0000-0000E2020000}"/>
    <cellStyle name="警告文 4 3" xfId="740" xr:uid="{00000000-0005-0000-0000-0000E3020000}"/>
    <cellStyle name="警告文 5" xfId="741" xr:uid="{00000000-0005-0000-0000-0000E4020000}"/>
    <cellStyle name="警告文 6" xfId="742" xr:uid="{00000000-0005-0000-0000-0000E5020000}"/>
    <cellStyle name="桁区切り 2" xfId="743" xr:uid="{00000000-0005-0000-0000-0000E6020000}"/>
    <cellStyle name="桁区切り 3" xfId="744" xr:uid="{00000000-0005-0000-0000-0000E7020000}"/>
    <cellStyle name="桁区切り 4" xfId="745" xr:uid="{00000000-0005-0000-0000-0000E8020000}"/>
    <cellStyle name="桁区切り 5" xfId="746" xr:uid="{00000000-0005-0000-0000-0000E9020000}"/>
    <cellStyle name="桁区切り 6" xfId="747" xr:uid="{00000000-0005-0000-0000-0000EA020000}"/>
    <cellStyle name="見出し 1 2" xfId="748" xr:uid="{00000000-0005-0000-0000-0000EB020000}"/>
    <cellStyle name="見出し 1 2 2" xfId="749" xr:uid="{00000000-0005-0000-0000-0000EC020000}"/>
    <cellStyle name="見出し 1 2 3" xfId="750" xr:uid="{00000000-0005-0000-0000-0000ED020000}"/>
    <cellStyle name="見出し 1 2 4" xfId="751" xr:uid="{00000000-0005-0000-0000-0000EE020000}"/>
    <cellStyle name="見出し 1 2 5" xfId="752" xr:uid="{00000000-0005-0000-0000-0000EF020000}"/>
    <cellStyle name="見出し 1 3" xfId="753" xr:uid="{00000000-0005-0000-0000-0000F0020000}"/>
    <cellStyle name="見出し 1 3 2" xfId="754" xr:uid="{00000000-0005-0000-0000-0000F1020000}"/>
    <cellStyle name="見出し 1 3 3" xfId="755" xr:uid="{00000000-0005-0000-0000-0000F2020000}"/>
    <cellStyle name="見出し 1 3 4" xfId="756" xr:uid="{00000000-0005-0000-0000-0000F3020000}"/>
    <cellStyle name="見出し 1 3 5" xfId="757" xr:uid="{00000000-0005-0000-0000-0000F4020000}"/>
    <cellStyle name="見出し 1 4" xfId="758" xr:uid="{00000000-0005-0000-0000-0000F5020000}"/>
    <cellStyle name="見出し 1 4 2" xfId="759" xr:uid="{00000000-0005-0000-0000-0000F6020000}"/>
    <cellStyle name="見出し 1 4 3" xfId="760" xr:uid="{00000000-0005-0000-0000-0000F7020000}"/>
    <cellStyle name="見出し 1 5" xfId="761" xr:uid="{00000000-0005-0000-0000-0000F8020000}"/>
    <cellStyle name="見出し 2 2" xfId="762" xr:uid="{00000000-0005-0000-0000-0000F9020000}"/>
    <cellStyle name="見出し 2 2 2" xfId="763" xr:uid="{00000000-0005-0000-0000-0000FA020000}"/>
    <cellStyle name="見出し 2 2 3" xfId="764" xr:uid="{00000000-0005-0000-0000-0000FB020000}"/>
    <cellStyle name="見出し 2 2 4" xfId="765" xr:uid="{00000000-0005-0000-0000-0000FC020000}"/>
    <cellStyle name="見出し 2 2 5" xfId="766" xr:uid="{00000000-0005-0000-0000-0000FD020000}"/>
    <cellStyle name="見出し 2 3" xfId="767" xr:uid="{00000000-0005-0000-0000-0000FE020000}"/>
    <cellStyle name="見出し 2 3 2" xfId="768" xr:uid="{00000000-0005-0000-0000-0000FF020000}"/>
    <cellStyle name="見出し 2 3 3" xfId="769" xr:uid="{00000000-0005-0000-0000-000000030000}"/>
    <cellStyle name="見出し 2 3 4" xfId="770" xr:uid="{00000000-0005-0000-0000-000001030000}"/>
    <cellStyle name="見出し 2 3 5" xfId="771" xr:uid="{00000000-0005-0000-0000-000002030000}"/>
    <cellStyle name="見出し 2 4" xfId="772" xr:uid="{00000000-0005-0000-0000-000003030000}"/>
    <cellStyle name="見出し 2 4 2" xfId="773" xr:uid="{00000000-0005-0000-0000-000004030000}"/>
    <cellStyle name="見出し 2 4 3" xfId="774" xr:uid="{00000000-0005-0000-0000-000005030000}"/>
    <cellStyle name="見出し 2 5" xfId="775" xr:uid="{00000000-0005-0000-0000-000006030000}"/>
    <cellStyle name="見出し 3 2" xfId="776" xr:uid="{00000000-0005-0000-0000-000007030000}"/>
    <cellStyle name="見出し 3 2 2" xfId="777" xr:uid="{00000000-0005-0000-0000-000008030000}"/>
    <cellStyle name="見出し 3 2 3" xfId="778" xr:uid="{00000000-0005-0000-0000-000009030000}"/>
    <cellStyle name="見出し 3 2 4" xfId="779" xr:uid="{00000000-0005-0000-0000-00000A030000}"/>
    <cellStyle name="見出し 3 2 5" xfId="780" xr:uid="{00000000-0005-0000-0000-00000B030000}"/>
    <cellStyle name="見出し 3 3" xfId="781" xr:uid="{00000000-0005-0000-0000-00000C030000}"/>
    <cellStyle name="見出し 3 3 2" xfId="782" xr:uid="{00000000-0005-0000-0000-00000D030000}"/>
    <cellStyle name="見出し 3 3 3" xfId="783" xr:uid="{00000000-0005-0000-0000-00000E030000}"/>
    <cellStyle name="見出し 3 3 4" xfId="784" xr:uid="{00000000-0005-0000-0000-00000F030000}"/>
    <cellStyle name="見出し 3 3 5" xfId="785" xr:uid="{00000000-0005-0000-0000-000010030000}"/>
    <cellStyle name="見出し 3 4" xfId="786" xr:uid="{00000000-0005-0000-0000-000011030000}"/>
    <cellStyle name="見出し 3 4 2" xfId="787" xr:uid="{00000000-0005-0000-0000-000012030000}"/>
    <cellStyle name="見出し 3 4 3" xfId="788" xr:uid="{00000000-0005-0000-0000-000013030000}"/>
    <cellStyle name="見出し 3 5" xfId="789" xr:uid="{00000000-0005-0000-0000-000014030000}"/>
    <cellStyle name="見出し 4 2" xfId="790" xr:uid="{00000000-0005-0000-0000-000015030000}"/>
    <cellStyle name="見出し 4 2 2" xfId="791" xr:uid="{00000000-0005-0000-0000-000016030000}"/>
    <cellStyle name="見出し 4 2 3" xfId="792" xr:uid="{00000000-0005-0000-0000-000017030000}"/>
    <cellStyle name="見出し 4 2 4" xfId="793" xr:uid="{00000000-0005-0000-0000-000018030000}"/>
    <cellStyle name="見出し 4 2 5" xfId="794" xr:uid="{00000000-0005-0000-0000-000019030000}"/>
    <cellStyle name="見出し 4 3" xfId="795" xr:uid="{00000000-0005-0000-0000-00001A030000}"/>
    <cellStyle name="見出し 4 3 2" xfId="796" xr:uid="{00000000-0005-0000-0000-00001B030000}"/>
    <cellStyle name="見出し 4 3 3" xfId="797" xr:uid="{00000000-0005-0000-0000-00001C030000}"/>
    <cellStyle name="見出し 4 3 4" xfId="798" xr:uid="{00000000-0005-0000-0000-00001D030000}"/>
    <cellStyle name="見出し 4 3 5" xfId="799" xr:uid="{00000000-0005-0000-0000-00001E030000}"/>
    <cellStyle name="見出し 4 4" xfId="800" xr:uid="{00000000-0005-0000-0000-00001F030000}"/>
    <cellStyle name="見出し 4 4 2" xfId="801" xr:uid="{00000000-0005-0000-0000-000020030000}"/>
    <cellStyle name="見出し 4 4 3" xfId="802" xr:uid="{00000000-0005-0000-0000-000021030000}"/>
    <cellStyle name="見出し 4 5" xfId="803" xr:uid="{00000000-0005-0000-0000-000022030000}"/>
    <cellStyle name="集計 2" xfId="804" xr:uid="{00000000-0005-0000-0000-000023030000}"/>
    <cellStyle name="集計 2 2" xfId="805" xr:uid="{00000000-0005-0000-0000-000024030000}"/>
    <cellStyle name="集計 2 3" xfId="806" xr:uid="{00000000-0005-0000-0000-000025030000}"/>
    <cellStyle name="集計 2 4" xfId="807" xr:uid="{00000000-0005-0000-0000-000026030000}"/>
    <cellStyle name="集計 2 5" xfId="808" xr:uid="{00000000-0005-0000-0000-000027030000}"/>
    <cellStyle name="集計 3" xfId="809" xr:uid="{00000000-0005-0000-0000-000028030000}"/>
    <cellStyle name="集計 3 2" xfId="810" xr:uid="{00000000-0005-0000-0000-000029030000}"/>
    <cellStyle name="集計 3 3" xfId="811" xr:uid="{00000000-0005-0000-0000-00002A030000}"/>
    <cellStyle name="集計 3 4" xfId="812" xr:uid="{00000000-0005-0000-0000-00002B030000}"/>
    <cellStyle name="集計 3 5" xfId="813" xr:uid="{00000000-0005-0000-0000-00002C030000}"/>
    <cellStyle name="集計 4" xfId="814" xr:uid="{00000000-0005-0000-0000-00002D030000}"/>
    <cellStyle name="集計 4 2" xfId="815" xr:uid="{00000000-0005-0000-0000-00002E030000}"/>
    <cellStyle name="集計 4 3" xfId="816" xr:uid="{00000000-0005-0000-0000-00002F030000}"/>
    <cellStyle name="集計 5" xfId="817" xr:uid="{00000000-0005-0000-0000-000030030000}"/>
    <cellStyle name="集計 6" xfId="818" xr:uid="{00000000-0005-0000-0000-000031030000}"/>
    <cellStyle name="出力 2" xfId="819" xr:uid="{00000000-0005-0000-0000-000032030000}"/>
    <cellStyle name="出力 2 2" xfId="820" xr:uid="{00000000-0005-0000-0000-000033030000}"/>
    <cellStyle name="出力 2 3" xfId="821" xr:uid="{00000000-0005-0000-0000-000034030000}"/>
    <cellStyle name="出力 2 4" xfId="822" xr:uid="{00000000-0005-0000-0000-000035030000}"/>
    <cellStyle name="出力 2 5" xfId="823" xr:uid="{00000000-0005-0000-0000-000036030000}"/>
    <cellStyle name="出力 3" xfId="824" xr:uid="{00000000-0005-0000-0000-000037030000}"/>
    <cellStyle name="出力 3 2" xfId="825" xr:uid="{00000000-0005-0000-0000-000038030000}"/>
    <cellStyle name="出力 3 3" xfId="826" xr:uid="{00000000-0005-0000-0000-000039030000}"/>
    <cellStyle name="出力 3 4" xfId="827" xr:uid="{00000000-0005-0000-0000-00003A030000}"/>
    <cellStyle name="出力 3 5" xfId="828" xr:uid="{00000000-0005-0000-0000-00003B030000}"/>
    <cellStyle name="出力 4" xfId="829" xr:uid="{00000000-0005-0000-0000-00003C030000}"/>
    <cellStyle name="出力 4 2" xfId="830" xr:uid="{00000000-0005-0000-0000-00003D030000}"/>
    <cellStyle name="出力 4 3" xfId="831" xr:uid="{00000000-0005-0000-0000-00003E030000}"/>
    <cellStyle name="出力 5" xfId="832" xr:uid="{00000000-0005-0000-0000-00003F030000}"/>
    <cellStyle name="出力 6" xfId="833" xr:uid="{00000000-0005-0000-0000-000040030000}"/>
    <cellStyle name="常规_NAMA3RO_2K" xfId="834" xr:uid="{00000000-0005-0000-0000-000041030000}"/>
    <cellStyle name="青" xfId="835" xr:uid="{00000000-0005-0000-0000-000042030000}"/>
    <cellStyle name="赤" xfId="836" xr:uid="{00000000-0005-0000-0000-000043030000}"/>
    <cellStyle name="説明文 2" xfId="837" xr:uid="{00000000-0005-0000-0000-000044030000}"/>
    <cellStyle name="説明文 2 2" xfId="838" xr:uid="{00000000-0005-0000-0000-000045030000}"/>
    <cellStyle name="説明文 2 3" xfId="839" xr:uid="{00000000-0005-0000-0000-000046030000}"/>
    <cellStyle name="説明文 2 4" xfId="840" xr:uid="{00000000-0005-0000-0000-000047030000}"/>
    <cellStyle name="説明文 2 5" xfId="841" xr:uid="{00000000-0005-0000-0000-000048030000}"/>
    <cellStyle name="説明文 3" xfId="842" xr:uid="{00000000-0005-0000-0000-000049030000}"/>
    <cellStyle name="説明文 3 2" xfId="843" xr:uid="{00000000-0005-0000-0000-00004A030000}"/>
    <cellStyle name="説明文 3 3" xfId="844" xr:uid="{00000000-0005-0000-0000-00004B030000}"/>
    <cellStyle name="説明文 3 4" xfId="845" xr:uid="{00000000-0005-0000-0000-00004C030000}"/>
    <cellStyle name="説明文 3 5" xfId="846" xr:uid="{00000000-0005-0000-0000-00004D030000}"/>
    <cellStyle name="説明文 4" xfId="847" xr:uid="{00000000-0005-0000-0000-00004E030000}"/>
    <cellStyle name="説明文 4 2" xfId="848" xr:uid="{00000000-0005-0000-0000-00004F030000}"/>
    <cellStyle name="説明文 4 3" xfId="849" xr:uid="{00000000-0005-0000-0000-000050030000}"/>
    <cellStyle name="説明文 5" xfId="850" xr:uid="{00000000-0005-0000-0000-000051030000}"/>
    <cellStyle name="説明文 6" xfId="851" xr:uid="{00000000-0005-0000-0000-000052030000}"/>
    <cellStyle name="台" xfId="852" xr:uid="{00000000-0005-0000-0000-000053030000}"/>
    <cellStyle name="脱浦 [0.00]_・票" xfId="853" xr:uid="{00000000-0005-0000-0000-000054030000}"/>
    <cellStyle name="脱浦_・票" xfId="854" xr:uid="{00000000-0005-0000-0000-000055030000}"/>
    <cellStyle name="通貨 [0.00" xfId="855" xr:uid="{00000000-0005-0000-0000-000056030000}"/>
    <cellStyle name="通貨 2" xfId="856" xr:uid="{00000000-0005-0000-0000-000057030000}"/>
    <cellStyle name="通貨 2 2" xfId="857" xr:uid="{00000000-0005-0000-0000-000058030000}"/>
    <cellStyle name="通貨 3" xfId="858" xr:uid="{00000000-0005-0000-0000-000059030000}"/>
    <cellStyle name="通貨 3 2" xfId="859" xr:uid="{00000000-0005-0000-0000-00005A030000}"/>
    <cellStyle name="日付" xfId="860" xr:uid="{00000000-0005-0000-0000-00005B030000}"/>
    <cellStyle name="日付Ａ" xfId="861" xr:uid="{00000000-0005-0000-0000-00005C030000}"/>
    <cellStyle name="入力 2" xfId="862" xr:uid="{00000000-0005-0000-0000-00005D030000}"/>
    <cellStyle name="入力 2 2" xfId="863" xr:uid="{00000000-0005-0000-0000-00005E030000}"/>
    <cellStyle name="入力 2 3" xfId="864" xr:uid="{00000000-0005-0000-0000-00005F030000}"/>
    <cellStyle name="入力 2 4" xfId="865" xr:uid="{00000000-0005-0000-0000-000060030000}"/>
    <cellStyle name="入力 2 5" xfId="866" xr:uid="{00000000-0005-0000-0000-000061030000}"/>
    <cellStyle name="入力 3" xfId="867" xr:uid="{00000000-0005-0000-0000-000062030000}"/>
    <cellStyle name="入力 3 2" xfId="868" xr:uid="{00000000-0005-0000-0000-000063030000}"/>
    <cellStyle name="入力 3 3" xfId="869" xr:uid="{00000000-0005-0000-0000-000064030000}"/>
    <cellStyle name="入力 3 4" xfId="870" xr:uid="{00000000-0005-0000-0000-000065030000}"/>
    <cellStyle name="入力 3 5" xfId="871" xr:uid="{00000000-0005-0000-0000-000066030000}"/>
    <cellStyle name="入力 4" xfId="872" xr:uid="{00000000-0005-0000-0000-000067030000}"/>
    <cellStyle name="入力 4 2" xfId="873" xr:uid="{00000000-0005-0000-0000-000068030000}"/>
    <cellStyle name="入力 4 3" xfId="874" xr:uid="{00000000-0005-0000-0000-000069030000}"/>
    <cellStyle name="入力 5" xfId="875" xr:uid="{00000000-0005-0000-0000-00006A030000}"/>
    <cellStyle name="入力 6" xfId="876" xr:uid="{00000000-0005-0000-0000-00006B030000}"/>
    <cellStyle name="標準" xfId="0" builtinId="0"/>
    <cellStyle name="標準 10" xfId="877" xr:uid="{00000000-0005-0000-0000-00006D030000}"/>
    <cellStyle name="標準 10 2" xfId="878" xr:uid="{00000000-0005-0000-0000-00006E030000}"/>
    <cellStyle name="標準 10 2 2" xfId="879" xr:uid="{00000000-0005-0000-0000-00006F030000}"/>
    <cellStyle name="標準 10 2 3" xfId="880" xr:uid="{00000000-0005-0000-0000-000070030000}"/>
    <cellStyle name="標準 10 2 4" xfId="881" xr:uid="{00000000-0005-0000-0000-000071030000}"/>
    <cellStyle name="標準 10 2 5" xfId="882" xr:uid="{00000000-0005-0000-0000-000072030000}"/>
    <cellStyle name="標準 10 2 6" xfId="883" xr:uid="{00000000-0005-0000-0000-000073030000}"/>
    <cellStyle name="標準 10 3" xfId="884" xr:uid="{00000000-0005-0000-0000-000074030000}"/>
    <cellStyle name="標準 10 4" xfId="885" xr:uid="{00000000-0005-0000-0000-000075030000}"/>
    <cellStyle name="標準 10 5" xfId="886" xr:uid="{00000000-0005-0000-0000-000076030000}"/>
    <cellStyle name="標準 11" xfId="887" xr:uid="{00000000-0005-0000-0000-000077030000}"/>
    <cellStyle name="標準 11 2" xfId="888" xr:uid="{00000000-0005-0000-0000-000078030000}"/>
    <cellStyle name="標準 11 3" xfId="889" xr:uid="{00000000-0005-0000-0000-000079030000}"/>
    <cellStyle name="標準 11 4" xfId="890" xr:uid="{00000000-0005-0000-0000-00007A030000}"/>
    <cellStyle name="標準 12" xfId="891" xr:uid="{00000000-0005-0000-0000-00007B030000}"/>
    <cellStyle name="標準 12 2" xfId="892" xr:uid="{00000000-0005-0000-0000-00007C030000}"/>
    <cellStyle name="標準 12 3" xfId="893" xr:uid="{00000000-0005-0000-0000-00007D030000}"/>
    <cellStyle name="標準 12 4" xfId="894" xr:uid="{00000000-0005-0000-0000-00007E030000}"/>
    <cellStyle name="標準 13" xfId="895" xr:uid="{00000000-0005-0000-0000-00007F030000}"/>
    <cellStyle name="標準 13 2" xfId="896" xr:uid="{00000000-0005-0000-0000-000080030000}"/>
    <cellStyle name="標準 13 3" xfId="897" xr:uid="{00000000-0005-0000-0000-000081030000}"/>
    <cellStyle name="標準 13 4" xfId="898" xr:uid="{00000000-0005-0000-0000-000082030000}"/>
    <cellStyle name="標準 13 5" xfId="899" xr:uid="{00000000-0005-0000-0000-000083030000}"/>
    <cellStyle name="標準 14" xfId="900" xr:uid="{00000000-0005-0000-0000-000084030000}"/>
    <cellStyle name="標準 14 2" xfId="901" xr:uid="{00000000-0005-0000-0000-000085030000}"/>
    <cellStyle name="標準 14 3" xfId="902" xr:uid="{00000000-0005-0000-0000-000086030000}"/>
    <cellStyle name="標準 14 3 2" xfId="903" xr:uid="{00000000-0005-0000-0000-000087030000}"/>
    <cellStyle name="標準 14 3 3" xfId="904" xr:uid="{00000000-0005-0000-0000-000088030000}"/>
    <cellStyle name="標準 14 4" xfId="905" xr:uid="{00000000-0005-0000-0000-000089030000}"/>
    <cellStyle name="標準 15" xfId="906" xr:uid="{00000000-0005-0000-0000-00008A030000}"/>
    <cellStyle name="標準 15 2" xfId="907" xr:uid="{00000000-0005-0000-0000-00008B030000}"/>
    <cellStyle name="標準 15 3" xfId="908" xr:uid="{00000000-0005-0000-0000-00008C030000}"/>
    <cellStyle name="標準 16" xfId="909" xr:uid="{00000000-0005-0000-0000-00008D030000}"/>
    <cellStyle name="標準 16 2" xfId="910" xr:uid="{00000000-0005-0000-0000-00008E030000}"/>
    <cellStyle name="標準 17" xfId="911" xr:uid="{00000000-0005-0000-0000-00008F030000}"/>
    <cellStyle name="標準 18" xfId="912" xr:uid="{00000000-0005-0000-0000-000090030000}"/>
    <cellStyle name="標準 18 2" xfId="913" xr:uid="{00000000-0005-0000-0000-000091030000}"/>
    <cellStyle name="標準 18 2 2" xfId="914" xr:uid="{00000000-0005-0000-0000-000092030000}"/>
    <cellStyle name="標準 18 2 3" xfId="915" xr:uid="{00000000-0005-0000-0000-000093030000}"/>
    <cellStyle name="標準 18 2 4" xfId="916" xr:uid="{00000000-0005-0000-0000-000094030000}"/>
    <cellStyle name="標準 18 2 5" xfId="917" xr:uid="{00000000-0005-0000-0000-000095030000}"/>
    <cellStyle name="標準 18 3" xfId="918" xr:uid="{00000000-0005-0000-0000-000096030000}"/>
    <cellStyle name="標準 18 4" xfId="919" xr:uid="{00000000-0005-0000-0000-000097030000}"/>
    <cellStyle name="標準 18 5" xfId="920" xr:uid="{00000000-0005-0000-0000-000098030000}"/>
    <cellStyle name="標準 18 6" xfId="921" xr:uid="{00000000-0005-0000-0000-000099030000}"/>
    <cellStyle name="標準 18 7" xfId="922" xr:uid="{00000000-0005-0000-0000-00009A030000}"/>
    <cellStyle name="標準 18 7 2" xfId="923" xr:uid="{00000000-0005-0000-0000-00009B030000}"/>
    <cellStyle name="標準 18 7 2 2" xfId="924" xr:uid="{00000000-0005-0000-0000-00009C030000}"/>
    <cellStyle name="標準 18 7 3" xfId="925" xr:uid="{00000000-0005-0000-0000-00009D030000}"/>
    <cellStyle name="標準 19" xfId="926" xr:uid="{00000000-0005-0000-0000-00009E030000}"/>
    <cellStyle name="標準 19 2" xfId="927" xr:uid="{00000000-0005-0000-0000-00009F030000}"/>
    <cellStyle name="標準 19 3" xfId="928" xr:uid="{00000000-0005-0000-0000-0000A0030000}"/>
    <cellStyle name="標準 19 4" xfId="929" xr:uid="{00000000-0005-0000-0000-0000A1030000}"/>
    <cellStyle name="標準 2" xfId="930" xr:uid="{00000000-0005-0000-0000-0000A2030000}"/>
    <cellStyle name="標準 2 2" xfId="931" xr:uid="{00000000-0005-0000-0000-0000A3030000}"/>
    <cellStyle name="標準 2 2 2" xfId="932" xr:uid="{00000000-0005-0000-0000-0000A4030000}"/>
    <cellStyle name="標準 2 2 2 2" xfId="933" xr:uid="{00000000-0005-0000-0000-0000A5030000}"/>
    <cellStyle name="標準 2 2 2 3" xfId="934" xr:uid="{00000000-0005-0000-0000-0000A6030000}"/>
    <cellStyle name="標準 2 2 3" xfId="935" xr:uid="{00000000-0005-0000-0000-0000A7030000}"/>
    <cellStyle name="標準 2 2 3 2" xfId="936" xr:uid="{00000000-0005-0000-0000-0000A8030000}"/>
    <cellStyle name="標準 2 2 3 3" xfId="937" xr:uid="{00000000-0005-0000-0000-0000A9030000}"/>
    <cellStyle name="標準 2 2 4" xfId="938" xr:uid="{00000000-0005-0000-0000-0000AA030000}"/>
    <cellStyle name="標準 2 2 5" xfId="939" xr:uid="{00000000-0005-0000-0000-0000AB030000}"/>
    <cellStyle name="標準 2 2 6" xfId="940" xr:uid="{00000000-0005-0000-0000-0000AC030000}"/>
    <cellStyle name="標準 2 3" xfId="941" xr:uid="{00000000-0005-0000-0000-0000AD030000}"/>
    <cellStyle name="標準 2 3 2" xfId="942" xr:uid="{00000000-0005-0000-0000-0000AE030000}"/>
    <cellStyle name="標準 2 3 2 2" xfId="943" xr:uid="{00000000-0005-0000-0000-0000AF030000}"/>
    <cellStyle name="標準 2 3 2 3" xfId="944" xr:uid="{00000000-0005-0000-0000-0000B0030000}"/>
    <cellStyle name="標準 2 3 2 4" xfId="945" xr:uid="{00000000-0005-0000-0000-0000B1030000}"/>
    <cellStyle name="標準 2 3 3" xfId="946" xr:uid="{00000000-0005-0000-0000-0000B2030000}"/>
    <cellStyle name="標準 2 3 4" xfId="947" xr:uid="{00000000-0005-0000-0000-0000B3030000}"/>
    <cellStyle name="標準 2 4" xfId="948" xr:uid="{00000000-0005-0000-0000-0000B4030000}"/>
    <cellStyle name="標準 2 4 2" xfId="949" xr:uid="{00000000-0005-0000-0000-0000B5030000}"/>
    <cellStyle name="標準 2 4 3" xfId="950" xr:uid="{00000000-0005-0000-0000-0000B6030000}"/>
    <cellStyle name="標準 2 4 3 2" xfId="951" xr:uid="{00000000-0005-0000-0000-0000B7030000}"/>
    <cellStyle name="標準 2 4 3 2 2" xfId="952" xr:uid="{00000000-0005-0000-0000-0000B8030000}"/>
    <cellStyle name="標準 2 4 3 3" xfId="953" xr:uid="{00000000-0005-0000-0000-0000B9030000}"/>
    <cellStyle name="標準 2 4 3 3 2" xfId="954" xr:uid="{00000000-0005-0000-0000-0000BA030000}"/>
    <cellStyle name="標準 2 4 3 4" xfId="955" xr:uid="{00000000-0005-0000-0000-0000BB030000}"/>
    <cellStyle name="標準 2 4 3 5" xfId="956" xr:uid="{00000000-0005-0000-0000-0000BC030000}"/>
    <cellStyle name="標準 2 4 4" xfId="957" xr:uid="{00000000-0005-0000-0000-0000BD030000}"/>
    <cellStyle name="標準 2 4 5" xfId="958" xr:uid="{00000000-0005-0000-0000-0000BE030000}"/>
    <cellStyle name="標準 2 4 6" xfId="959" xr:uid="{00000000-0005-0000-0000-0000BF030000}"/>
    <cellStyle name="標準 2 5" xfId="960" xr:uid="{00000000-0005-0000-0000-0000C0030000}"/>
    <cellStyle name="標準 2_【高圧API】画面項目確認一覧_20150817" xfId="961" xr:uid="{00000000-0005-0000-0000-0000C1030000}"/>
    <cellStyle name="標準 20" xfId="962" xr:uid="{00000000-0005-0000-0000-0000C2030000}"/>
    <cellStyle name="標準 20 2" xfId="963" xr:uid="{00000000-0005-0000-0000-0000C3030000}"/>
    <cellStyle name="標準 20 2 2" xfId="964" xr:uid="{00000000-0005-0000-0000-0000C4030000}"/>
    <cellStyle name="標準 20 3" xfId="965" xr:uid="{00000000-0005-0000-0000-0000C5030000}"/>
    <cellStyle name="標準 21" xfId="966" xr:uid="{00000000-0005-0000-0000-0000C6030000}"/>
    <cellStyle name="標準 21 2" xfId="967" xr:uid="{00000000-0005-0000-0000-0000C7030000}"/>
    <cellStyle name="標準 21 3" xfId="968" xr:uid="{00000000-0005-0000-0000-0000C8030000}"/>
    <cellStyle name="標準 21 4" xfId="969" xr:uid="{00000000-0005-0000-0000-0000C9030000}"/>
    <cellStyle name="標準 22" xfId="970" xr:uid="{00000000-0005-0000-0000-0000CA030000}"/>
    <cellStyle name="標準 23" xfId="971" xr:uid="{00000000-0005-0000-0000-0000CB030000}"/>
    <cellStyle name="標準 24" xfId="972" xr:uid="{00000000-0005-0000-0000-0000CC030000}"/>
    <cellStyle name="標準 25" xfId="973" xr:uid="{00000000-0005-0000-0000-0000CD030000}"/>
    <cellStyle name="標準 25 2" xfId="974" xr:uid="{00000000-0005-0000-0000-0000CE030000}"/>
    <cellStyle name="標準 26" xfId="975" xr:uid="{00000000-0005-0000-0000-0000CF030000}"/>
    <cellStyle name="標準 27" xfId="976" xr:uid="{00000000-0005-0000-0000-0000D0030000}"/>
    <cellStyle name="標準 27 2" xfId="977" xr:uid="{00000000-0005-0000-0000-0000D1030000}"/>
    <cellStyle name="標準 28" xfId="978" xr:uid="{00000000-0005-0000-0000-0000D2030000}"/>
    <cellStyle name="標準 28 2" xfId="979" xr:uid="{00000000-0005-0000-0000-0000D3030000}"/>
    <cellStyle name="標準 29" xfId="980" xr:uid="{00000000-0005-0000-0000-0000D4030000}"/>
    <cellStyle name="標準 3" xfId="981" xr:uid="{00000000-0005-0000-0000-0000D5030000}"/>
    <cellStyle name="標準 3 2" xfId="982" xr:uid="{00000000-0005-0000-0000-0000D6030000}"/>
    <cellStyle name="標準 3 2 2" xfId="983" xr:uid="{00000000-0005-0000-0000-0000D7030000}"/>
    <cellStyle name="標準 3 2 2 2" xfId="984" xr:uid="{00000000-0005-0000-0000-0000D8030000}"/>
    <cellStyle name="標準 3 2 2 3" xfId="985" xr:uid="{00000000-0005-0000-0000-0000D9030000}"/>
    <cellStyle name="標準 3 2 3" xfId="986" xr:uid="{00000000-0005-0000-0000-0000DA030000}"/>
    <cellStyle name="標準 3 2 3 2" xfId="987" xr:uid="{00000000-0005-0000-0000-0000DB030000}"/>
    <cellStyle name="標準 3 2 3 3" xfId="988" xr:uid="{00000000-0005-0000-0000-0000DC030000}"/>
    <cellStyle name="標準 3 2 4" xfId="989" xr:uid="{00000000-0005-0000-0000-0000DD030000}"/>
    <cellStyle name="標準 3 2 5" xfId="990" xr:uid="{00000000-0005-0000-0000-0000DE030000}"/>
    <cellStyle name="標準 3 3" xfId="991" xr:uid="{00000000-0005-0000-0000-0000DF030000}"/>
    <cellStyle name="標準 3 4" xfId="992" xr:uid="{00000000-0005-0000-0000-0000E0030000}"/>
    <cellStyle name="標準 3 5" xfId="993" xr:uid="{00000000-0005-0000-0000-0000E1030000}"/>
    <cellStyle name="標準 3 6" xfId="994" xr:uid="{00000000-0005-0000-0000-0000E2030000}"/>
    <cellStyle name="標準 30" xfId="995" xr:uid="{00000000-0005-0000-0000-0000E3030000}"/>
    <cellStyle name="標準 31" xfId="996" xr:uid="{00000000-0005-0000-0000-0000E4030000}"/>
    <cellStyle name="標準 4" xfId="997" xr:uid="{00000000-0005-0000-0000-0000E5030000}"/>
    <cellStyle name="標準 4 2" xfId="998" xr:uid="{00000000-0005-0000-0000-0000E6030000}"/>
    <cellStyle name="標準 4 3" xfId="999" xr:uid="{00000000-0005-0000-0000-0000E7030000}"/>
    <cellStyle name="標準 4 4" xfId="1000" xr:uid="{00000000-0005-0000-0000-0000E8030000}"/>
    <cellStyle name="標準 4 5" xfId="1001" xr:uid="{00000000-0005-0000-0000-0000E9030000}"/>
    <cellStyle name="標準 5" xfId="1002" xr:uid="{00000000-0005-0000-0000-0000EA030000}"/>
    <cellStyle name="標準 5 2" xfId="1003" xr:uid="{00000000-0005-0000-0000-0000EB030000}"/>
    <cellStyle name="標準 5 2 2" xfId="1004" xr:uid="{00000000-0005-0000-0000-0000EC030000}"/>
    <cellStyle name="標準 5 3" xfId="1005" xr:uid="{00000000-0005-0000-0000-0000ED030000}"/>
    <cellStyle name="標準 5 4" xfId="1006" xr:uid="{00000000-0005-0000-0000-0000EE030000}"/>
    <cellStyle name="標準 5 5" xfId="1007" xr:uid="{00000000-0005-0000-0000-0000EF030000}"/>
    <cellStyle name="標準 5 6" xfId="1008" xr:uid="{00000000-0005-0000-0000-0000F0030000}"/>
    <cellStyle name="標準 6" xfId="1009" xr:uid="{00000000-0005-0000-0000-0000F1030000}"/>
    <cellStyle name="標準 6 2" xfId="1010" xr:uid="{00000000-0005-0000-0000-0000F2030000}"/>
    <cellStyle name="標準 6 2 2" xfId="1011" xr:uid="{00000000-0005-0000-0000-0000F3030000}"/>
    <cellStyle name="標準 6 2 3" xfId="1012" xr:uid="{00000000-0005-0000-0000-0000F4030000}"/>
    <cellStyle name="標準 6 2 4" xfId="1013" xr:uid="{00000000-0005-0000-0000-0000F5030000}"/>
    <cellStyle name="標準 6 3" xfId="1014" xr:uid="{00000000-0005-0000-0000-0000F6030000}"/>
    <cellStyle name="標準 6 3 2" xfId="1015" xr:uid="{00000000-0005-0000-0000-0000F7030000}"/>
    <cellStyle name="標準 6 3 3" xfId="1016" xr:uid="{00000000-0005-0000-0000-0000F8030000}"/>
    <cellStyle name="標準 6 3 4" xfId="1017" xr:uid="{00000000-0005-0000-0000-0000F9030000}"/>
    <cellStyle name="標準 6 3 4 2" xfId="1018" xr:uid="{00000000-0005-0000-0000-0000FA030000}"/>
    <cellStyle name="標準 6 3 4 3" xfId="1019" xr:uid="{00000000-0005-0000-0000-0000FB030000}"/>
    <cellStyle name="標準 6 3 5" xfId="1020" xr:uid="{00000000-0005-0000-0000-0000FC030000}"/>
    <cellStyle name="標準 6 4" xfId="1021" xr:uid="{00000000-0005-0000-0000-0000FD030000}"/>
    <cellStyle name="標準 6 4 2" xfId="1022" xr:uid="{00000000-0005-0000-0000-0000FE030000}"/>
    <cellStyle name="標準 6 4 3" xfId="1023" xr:uid="{00000000-0005-0000-0000-0000FF030000}"/>
    <cellStyle name="標準 6 4 4" xfId="1024" xr:uid="{00000000-0005-0000-0000-000000040000}"/>
    <cellStyle name="標準 6 4 5" xfId="1025" xr:uid="{00000000-0005-0000-0000-000001040000}"/>
    <cellStyle name="標準 6 5" xfId="1026" xr:uid="{00000000-0005-0000-0000-000002040000}"/>
    <cellStyle name="標準 6 5 2" xfId="1027" xr:uid="{00000000-0005-0000-0000-000003040000}"/>
    <cellStyle name="標準 6 5 3" xfId="1028" xr:uid="{00000000-0005-0000-0000-000004040000}"/>
    <cellStyle name="標準 6 6" xfId="1029" xr:uid="{00000000-0005-0000-0000-000005040000}"/>
    <cellStyle name="標準 6 6 2" xfId="1030" xr:uid="{00000000-0005-0000-0000-000006040000}"/>
    <cellStyle name="標準 6 6 3" xfId="1031" xr:uid="{00000000-0005-0000-0000-000007040000}"/>
    <cellStyle name="標準 6 7" xfId="1032" xr:uid="{00000000-0005-0000-0000-000008040000}"/>
    <cellStyle name="標準 7" xfId="1033" xr:uid="{00000000-0005-0000-0000-000009040000}"/>
    <cellStyle name="標準 7 2" xfId="1034" xr:uid="{00000000-0005-0000-0000-00000A040000}"/>
    <cellStyle name="標準 7 3" xfId="1035" xr:uid="{00000000-0005-0000-0000-00000B040000}"/>
    <cellStyle name="標準 7 4" xfId="1036" xr:uid="{00000000-0005-0000-0000-00000C040000}"/>
    <cellStyle name="標準 7 5" xfId="1037" xr:uid="{00000000-0005-0000-0000-00000D040000}"/>
    <cellStyle name="標準 8" xfId="1038" xr:uid="{00000000-0005-0000-0000-00000E040000}"/>
    <cellStyle name="標準 8 2" xfId="1039" xr:uid="{00000000-0005-0000-0000-00000F040000}"/>
    <cellStyle name="標準 8 3" xfId="1040" xr:uid="{00000000-0005-0000-0000-000010040000}"/>
    <cellStyle name="標準 8 4" xfId="1041" xr:uid="{00000000-0005-0000-0000-000011040000}"/>
    <cellStyle name="標準 9" xfId="1042" xr:uid="{00000000-0005-0000-0000-000012040000}"/>
    <cellStyle name="標準 9 2" xfId="1043" xr:uid="{00000000-0005-0000-0000-000013040000}"/>
    <cellStyle name="標準 9 2 2" xfId="1044" xr:uid="{00000000-0005-0000-0000-000014040000}"/>
    <cellStyle name="標準 9 2 3" xfId="1045" xr:uid="{00000000-0005-0000-0000-000015040000}"/>
    <cellStyle name="標準 9 2 4" xfId="1046" xr:uid="{00000000-0005-0000-0000-000016040000}"/>
    <cellStyle name="標準 9 3" xfId="1047" xr:uid="{00000000-0005-0000-0000-000017040000}"/>
    <cellStyle name="標準 9 4" xfId="1048" xr:uid="{00000000-0005-0000-0000-000018040000}"/>
    <cellStyle name="標準 9 5" xfId="1049" xr:uid="{00000000-0005-0000-0000-000019040000}"/>
    <cellStyle name="標準 9 6" xfId="1050" xr:uid="{00000000-0005-0000-0000-00001A040000}"/>
    <cellStyle name="標準 9 7" xfId="1051" xr:uid="{00000000-0005-0000-0000-00001B040000}"/>
    <cellStyle name="標準_131002_供給側事前検討申込書案r" xfId="1052" xr:uid="{00000000-0005-0000-0000-00001C040000}"/>
    <cellStyle name="標準２" xfId="1053" xr:uid="{00000000-0005-0000-0000-00001D040000}"/>
    <cellStyle name="未定義" xfId="1054" xr:uid="{00000000-0005-0000-0000-00001E040000}"/>
    <cellStyle name="未定義 2" xfId="1055" xr:uid="{00000000-0005-0000-0000-00001F040000}"/>
    <cellStyle name="未定義 3" xfId="1056" xr:uid="{00000000-0005-0000-0000-000020040000}"/>
    <cellStyle name="網かけ-" xfId="1057" xr:uid="{00000000-0005-0000-0000-000021040000}"/>
    <cellStyle name="網かけ+" xfId="1058" xr:uid="{00000000-0005-0000-0000-000022040000}"/>
    <cellStyle name="良い 2" xfId="1059" xr:uid="{00000000-0005-0000-0000-000023040000}"/>
    <cellStyle name="良い 2 2" xfId="1060" xr:uid="{00000000-0005-0000-0000-000024040000}"/>
    <cellStyle name="良い 2 3" xfId="1061" xr:uid="{00000000-0005-0000-0000-000025040000}"/>
    <cellStyle name="良い 2 4" xfId="1062" xr:uid="{00000000-0005-0000-0000-000026040000}"/>
    <cellStyle name="良い 2 5" xfId="1063" xr:uid="{00000000-0005-0000-0000-000027040000}"/>
    <cellStyle name="良い 3" xfId="1064" xr:uid="{00000000-0005-0000-0000-000028040000}"/>
    <cellStyle name="良い 3 2" xfId="1065" xr:uid="{00000000-0005-0000-0000-000029040000}"/>
    <cellStyle name="良い 3 3" xfId="1066" xr:uid="{00000000-0005-0000-0000-00002A040000}"/>
    <cellStyle name="良い 3 4" xfId="1067" xr:uid="{00000000-0005-0000-0000-00002B040000}"/>
    <cellStyle name="良い 3 5" xfId="1068" xr:uid="{00000000-0005-0000-0000-00002C040000}"/>
    <cellStyle name="良い 4" xfId="1069" xr:uid="{00000000-0005-0000-0000-00002D040000}"/>
    <cellStyle name="良い 4 2" xfId="1070" xr:uid="{00000000-0005-0000-0000-00002E040000}"/>
    <cellStyle name="良い 4 3" xfId="1071" xr:uid="{00000000-0005-0000-0000-00002F040000}"/>
    <cellStyle name="良い 5" xfId="1072" xr:uid="{00000000-0005-0000-0000-000030040000}"/>
    <cellStyle name="良い 6" xfId="1073" xr:uid="{00000000-0005-0000-0000-000031040000}"/>
    <cellStyle name="良い 7" xfId="1074"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22">
    <dxf>
      <font>
        <condense val="0"/>
        <extend val="0"/>
        <color indexed="13"/>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drawing1.xml><?xml version="1.0" encoding="utf-8"?>
<xdr:wsDr xmlns:xdr="http://schemas.openxmlformats.org/drawingml/2006/spreadsheetDrawing" xmlns:a="http://schemas.openxmlformats.org/drawingml/2006/main">
  <xdr:twoCellAnchor>
    <xdr:from>
      <xdr:col>3</xdr:col>
      <xdr:colOff>704850</xdr:colOff>
      <xdr:row>0</xdr:row>
      <xdr:rowOff>57151</xdr:rowOff>
    </xdr:from>
    <xdr:to>
      <xdr:col>5</xdr:col>
      <xdr:colOff>114301</xdr:colOff>
      <xdr:row>0</xdr:row>
      <xdr:rowOff>295275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181600" y="57151"/>
          <a:ext cx="4086226" cy="238124"/>
        </a:xfrm>
        <a:prstGeom prst="rect">
          <a:avLst/>
        </a:prstGeom>
        <a:solidFill>
          <a:srgbClr val="66CCFF"/>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本シートへ入力すると，　別紙（個票）シートへ表示されます。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P1_240410_&#25509;&#32154;&#20379;&#32102;&#20860;&#22522;&#26412;&#22865;&#32004;&#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契約申込書（供給側・受電側共通）"/>
      <sheetName val="別紙（供給側）計画・実需同量共通"/>
      <sheetName val="別紙 (受電側) 実需同量"/>
      <sheetName val="記入例⇒"/>
      <sheetName val="申込書記入例"/>
      <sheetName val="別紙（供給側）計画・実需同量共通（記入例）"/>
      <sheetName val="別紙（受電側）実需同量（ 記入例）"/>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91850-B701-41C4-AA63-07E5BE8522A5}">
  <dimension ref="A1:O37"/>
  <sheetViews>
    <sheetView tabSelected="1" view="pageBreakPreview" zoomScale="85" zoomScaleNormal="85" zoomScaleSheetLayoutView="85" workbookViewId="0">
      <selection activeCell="H3" sqref="H3:I3"/>
    </sheetView>
  </sheetViews>
  <sheetFormatPr defaultColWidth="9" defaultRowHeight="13.5"/>
  <cols>
    <col min="1" max="1" width="1.625" style="21" customWidth="1"/>
    <col min="2" max="3" width="11.75" style="21" customWidth="1"/>
    <col min="4" max="4" width="12" style="21" customWidth="1"/>
    <col min="5" max="8" width="11.75" style="21" customWidth="1"/>
    <col min="9" max="9" width="12" style="21" customWidth="1"/>
    <col min="10" max="10" width="1" style="21" customWidth="1"/>
    <col min="11" max="16384" width="9" style="21"/>
  </cols>
  <sheetData>
    <row r="1" spans="1:9" ht="3.75" customHeight="1"/>
    <row r="2" spans="1:9">
      <c r="A2" s="33"/>
      <c r="B2" s="33"/>
      <c r="C2" s="33"/>
      <c r="D2" s="33"/>
      <c r="E2" s="33"/>
      <c r="F2" s="33"/>
      <c r="G2" s="33"/>
      <c r="H2" s="33"/>
      <c r="I2" s="48"/>
    </row>
    <row r="3" spans="1:9">
      <c r="A3" s="33"/>
      <c r="B3" s="33"/>
      <c r="C3" s="33"/>
      <c r="D3" s="33"/>
      <c r="E3" s="33"/>
      <c r="F3" s="33"/>
      <c r="G3" s="33"/>
      <c r="H3" s="127" t="s">
        <v>185</v>
      </c>
      <c r="I3" s="127"/>
    </row>
    <row r="4" spans="1:9" ht="20.25" customHeight="1">
      <c r="A4" s="33"/>
      <c r="B4" s="33"/>
      <c r="C4" s="33"/>
      <c r="D4" s="33"/>
      <c r="E4" s="33"/>
      <c r="F4" s="33"/>
      <c r="G4" s="33"/>
      <c r="H4" s="33"/>
      <c r="I4" s="48" t="s">
        <v>184</v>
      </c>
    </row>
    <row r="5" spans="1:9">
      <c r="A5" s="33"/>
      <c r="B5" s="128" t="s">
        <v>186</v>
      </c>
      <c r="C5" s="128"/>
      <c r="D5" s="32" t="s">
        <v>58</v>
      </c>
      <c r="E5" s="33"/>
      <c r="F5" s="33"/>
      <c r="G5" s="33"/>
      <c r="H5" s="33"/>
      <c r="I5" s="33"/>
    </row>
    <row r="6" spans="1:9" ht="33" customHeight="1">
      <c r="A6" s="33"/>
      <c r="B6" s="129" t="s">
        <v>134</v>
      </c>
      <c r="C6" s="129"/>
      <c r="D6" s="129"/>
      <c r="E6" s="129"/>
      <c r="F6" s="129"/>
      <c r="G6" s="129"/>
      <c r="H6" s="129"/>
      <c r="I6" s="129"/>
    </row>
    <row r="7" spans="1:9" ht="12" customHeight="1">
      <c r="A7" s="33"/>
      <c r="B7" s="33"/>
      <c r="C7" s="33"/>
      <c r="D7" s="33"/>
      <c r="E7" s="33"/>
      <c r="F7" s="33"/>
      <c r="G7" s="33"/>
      <c r="H7" s="33"/>
      <c r="I7" s="33"/>
    </row>
    <row r="8" spans="1:9" ht="55.5" customHeight="1">
      <c r="A8" s="33"/>
      <c r="B8" s="130" t="s">
        <v>135</v>
      </c>
      <c r="C8" s="130"/>
      <c r="D8" s="130"/>
      <c r="E8" s="130"/>
      <c r="F8" s="130"/>
      <c r="G8" s="130"/>
      <c r="H8" s="130"/>
      <c r="I8" s="130"/>
    </row>
    <row r="9" spans="1:9" ht="7.5" customHeight="1">
      <c r="A9" s="33"/>
      <c r="B9" s="33"/>
      <c r="C9" s="33"/>
      <c r="D9" s="33"/>
      <c r="E9" s="33"/>
      <c r="F9" s="33"/>
      <c r="G9" s="33"/>
      <c r="H9" s="33"/>
      <c r="I9" s="33"/>
    </row>
    <row r="10" spans="1:9" ht="19.5" customHeight="1">
      <c r="A10" s="33"/>
      <c r="B10" s="33" t="s">
        <v>175</v>
      </c>
      <c r="C10" s="33"/>
      <c r="D10" s="33"/>
      <c r="E10" s="33"/>
      <c r="F10" s="33"/>
      <c r="G10" s="33"/>
      <c r="H10" s="33"/>
      <c r="I10" s="33"/>
    </row>
    <row r="11" spans="1:9" ht="19.5" customHeight="1">
      <c r="A11" s="33"/>
      <c r="B11" s="131" t="s">
        <v>59</v>
      </c>
      <c r="C11" s="132"/>
      <c r="D11" s="34" t="s">
        <v>60</v>
      </c>
      <c r="E11" s="121"/>
      <c r="F11" s="121"/>
      <c r="G11" s="121"/>
      <c r="H11" s="121"/>
      <c r="I11" s="122"/>
    </row>
    <row r="12" spans="1:9" ht="19.5" customHeight="1">
      <c r="A12" s="33"/>
      <c r="B12" s="117"/>
      <c r="C12" s="133"/>
      <c r="D12" s="35" t="s">
        <v>61</v>
      </c>
      <c r="E12" s="123"/>
      <c r="F12" s="123"/>
      <c r="G12" s="123"/>
      <c r="H12" s="123"/>
      <c r="I12" s="124"/>
    </row>
    <row r="13" spans="1:9" ht="19.5" customHeight="1">
      <c r="A13" s="33"/>
      <c r="B13" s="117"/>
      <c r="C13" s="133"/>
      <c r="D13" s="35" t="s">
        <v>62</v>
      </c>
      <c r="E13" s="123"/>
      <c r="F13" s="123"/>
      <c r="G13" s="123"/>
      <c r="H13" s="123"/>
      <c r="I13" s="124"/>
    </row>
    <row r="14" spans="1:9" ht="19.5" customHeight="1">
      <c r="A14" s="33"/>
      <c r="B14" s="117"/>
      <c r="C14" s="133"/>
      <c r="D14" s="35" t="s">
        <v>176</v>
      </c>
      <c r="E14" s="123" t="s">
        <v>107</v>
      </c>
      <c r="F14" s="123"/>
      <c r="G14" s="123"/>
      <c r="H14" s="123"/>
      <c r="I14" s="124"/>
    </row>
    <row r="15" spans="1:9" ht="19.5" customHeight="1">
      <c r="A15" s="33"/>
      <c r="B15" s="117"/>
      <c r="C15" s="133"/>
      <c r="D15" s="35"/>
      <c r="E15" s="125"/>
      <c r="F15" s="125"/>
      <c r="G15" s="125"/>
      <c r="H15" s="125"/>
      <c r="I15" s="126"/>
    </row>
    <row r="16" spans="1:9" ht="19.5" customHeight="1">
      <c r="A16" s="33"/>
      <c r="B16" s="115" t="s">
        <v>136</v>
      </c>
      <c r="C16" s="116"/>
      <c r="D16" s="34" t="s">
        <v>177</v>
      </c>
      <c r="E16" s="121"/>
      <c r="F16" s="121"/>
      <c r="G16" s="121"/>
      <c r="H16" s="121"/>
      <c r="I16" s="122"/>
    </row>
    <row r="17" spans="1:15" ht="19.5" customHeight="1">
      <c r="A17" s="33"/>
      <c r="B17" s="117"/>
      <c r="C17" s="118"/>
      <c r="D17" s="35" t="s">
        <v>63</v>
      </c>
      <c r="E17" s="123"/>
      <c r="F17" s="123"/>
      <c r="G17" s="123"/>
      <c r="H17" s="123"/>
      <c r="I17" s="124"/>
    </row>
    <row r="18" spans="1:15" ht="19.5" customHeight="1">
      <c r="A18" s="33"/>
      <c r="B18" s="117"/>
      <c r="C18" s="118"/>
      <c r="D18" s="35" t="s">
        <v>176</v>
      </c>
      <c r="E18" s="123" t="s">
        <v>107</v>
      </c>
      <c r="F18" s="123"/>
      <c r="G18" s="123"/>
      <c r="H18" s="123"/>
      <c r="I18" s="124"/>
    </row>
    <row r="19" spans="1:15" ht="19.5" customHeight="1">
      <c r="A19" s="33"/>
      <c r="B19" s="117"/>
      <c r="C19" s="118"/>
      <c r="D19" s="35"/>
      <c r="E19" s="123"/>
      <c r="F19" s="123"/>
      <c r="G19" s="123"/>
      <c r="H19" s="123"/>
      <c r="I19" s="124"/>
    </row>
    <row r="20" spans="1:15" ht="19.5" customHeight="1">
      <c r="A20" s="33"/>
      <c r="B20" s="117"/>
      <c r="C20" s="118"/>
      <c r="D20" s="35" t="s">
        <v>178</v>
      </c>
      <c r="E20" s="123" t="s">
        <v>179</v>
      </c>
      <c r="F20" s="123"/>
      <c r="G20" s="123"/>
      <c r="H20" s="123"/>
      <c r="I20" s="124"/>
    </row>
    <row r="21" spans="1:15" ht="19.5" customHeight="1">
      <c r="A21" s="33"/>
      <c r="B21" s="119"/>
      <c r="C21" s="120"/>
      <c r="D21" s="36" t="s">
        <v>180</v>
      </c>
      <c r="E21" s="125"/>
      <c r="F21" s="125"/>
      <c r="G21" s="125"/>
      <c r="H21" s="125"/>
      <c r="I21" s="126"/>
    </row>
    <row r="22" spans="1:15" ht="6.75" customHeight="1">
      <c r="A22" s="33"/>
      <c r="B22" s="33"/>
      <c r="C22" s="33"/>
      <c r="D22" s="33"/>
      <c r="E22" s="33" t="s">
        <v>181</v>
      </c>
      <c r="F22" s="33"/>
      <c r="G22" s="33"/>
      <c r="H22" s="33"/>
      <c r="I22" s="33"/>
    </row>
    <row r="23" spans="1:15" ht="19.5" customHeight="1">
      <c r="A23" s="33"/>
      <c r="B23" s="33" t="s">
        <v>64</v>
      </c>
      <c r="C23" s="33"/>
      <c r="D23" s="33"/>
      <c r="E23" s="33"/>
      <c r="F23" s="33"/>
      <c r="G23" s="33"/>
      <c r="H23" s="33"/>
      <c r="I23" s="33"/>
    </row>
    <row r="24" spans="1:15" ht="26.25" customHeight="1">
      <c r="A24" s="33"/>
      <c r="B24" s="111" t="s">
        <v>65</v>
      </c>
      <c r="C24" s="112"/>
      <c r="D24" s="111" t="s">
        <v>66</v>
      </c>
      <c r="E24" s="112"/>
      <c r="F24" s="112"/>
      <c r="G24" s="112"/>
      <c r="H24" s="112"/>
      <c r="I24" s="89"/>
    </row>
    <row r="25" spans="1:15" ht="24" customHeight="1">
      <c r="A25" s="33"/>
      <c r="B25" s="113" t="s">
        <v>67</v>
      </c>
      <c r="C25" s="113"/>
      <c r="D25" s="113"/>
      <c r="E25" s="113"/>
      <c r="F25" s="113"/>
      <c r="G25" s="113"/>
      <c r="H25" s="113"/>
      <c r="I25" s="113"/>
    </row>
    <row r="26" spans="1:15" ht="24.75" customHeight="1">
      <c r="A26" s="33"/>
      <c r="B26" s="114" t="s">
        <v>85</v>
      </c>
      <c r="C26" s="114"/>
      <c r="D26" s="114" t="s">
        <v>68</v>
      </c>
      <c r="E26" s="114"/>
      <c r="F26" s="114"/>
      <c r="G26" s="114"/>
      <c r="H26" s="114"/>
      <c r="I26" s="114"/>
    </row>
    <row r="27" spans="1:15" ht="20.25" customHeight="1">
      <c r="A27" s="33"/>
      <c r="B27" s="92"/>
      <c r="C27" s="92"/>
      <c r="D27" s="92" t="s">
        <v>69</v>
      </c>
      <c r="E27" s="92"/>
      <c r="F27" s="92"/>
      <c r="G27" s="92" t="s">
        <v>70</v>
      </c>
      <c r="H27" s="92"/>
      <c r="I27" s="92"/>
    </row>
    <row r="28" spans="1:15" ht="30" customHeight="1">
      <c r="A28" s="33"/>
      <c r="B28" s="105" t="s">
        <v>71</v>
      </c>
      <c r="C28" s="105"/>
      <c r="D28" s="106"/>
      <c r="E28" s="107"/>
      <c r="F28" s="37" t="s">
        <v>72</v>
      </c>
      <c r="G28" s="106"/>
      <c r="H28" s="107"/>
      <c r="I28" s="38" t="s">
        <v>72</v>
      </c>
    </row>
    <row r="29" spans="1:15" ht="30" customHeight="1">
      <c r="A29" s="33"/>
      <c r="B29" s="108" t="s">
        <v>182</v>
      </c>
      <c r="C29" s="109"/>
      <c r="D29" s="110"/>
      <c r="E29" s="100"/>
      <c r="F29" s="39" t="s">
        <v>72</v>
      </c>
      <c r="G29" s="99"/>
      <c r="H29" s="100"/>
      <c r="I29" s="40" t="s">
        <v>72</v>
      </c>
      <c r="N29" s="25"/>
      <c r="O29" s="25"/>
    </row>
    <row r="30" spans="1:15" s="25" customFormat="1" ht="24" customHeight="1">
      <c r="B30" s="97" t="s">
        <v>104</v>
      </c>
      <c r="C30" s="41" t="s">
        <v>105</v>
      </c>
      <c r="D30" s="99"/>
      <c r="E30" s="100"/>
      <c r="F30" s="39" t="s">
        <v>72</v>
      </c>
      <c r="G30" s="101"/>
      <c r="H30" s="102"/>
      <c r="I30" s="42" t="s">
        <v>72</v>
      </c>
    </row>
    <row r="31" spans="1:15" s="25" customFormat="1" ht="24" customHeight="1">
      <c r="B31" s="98"/>
      <c r="C31" s="43" t="s">
        <v>103</v>
      </c>
      <c r="D31" s="101"/>
      <c r="E31" s="102"/>
      <c r="F31" s="39" t="s">
        <v>72</v>
      </c>
      <c r="G31" s="101"/>
      <c r="H31" s="102"/>
      <c r="I31" s="42" t="s">
        <v>72</v>
      </c>
      <c r="N31" s="21"/>
      <c r="O31" s="21"/>
    </row>
    <row r="32" spans="1:15" ht="30" customHeight="1">
      <c r="A32" s="33"/>
      <c r="B32" s="103" t="s">
        <v>73</v>
      </c>
      <c r="C32" s="104"/>
      <c r="D32" s="94"/>
      <c r="E32" s="95"/>
      <c r="F32" s="44" t="s">
        <v>72</v>
      </c>
      <c r="G32" s="94"/>
      <c r="H32" s="95"/>
      <c r="I32" s="85" t="s">
        <v>72</v>
      </c>
    </row>
    <row r="33" spans="1:15" ht="30" customHeight="1">
      <c r="A33" s="33"/>
      <c r="B33" s="88" t="s">
        <v>74</v>
      </c>
      <c r="C33" s="89"/>
      <c r="D33" s="90"/>
      <c r="E33" s="91"/>
      <c r="F33" s="45" t="s">
        <v>72</v>
      </c>
      <c r="G33" s="90"/>
      <c r="H33" s="91"/>
      <c r="I33" s="84" t="s">
        <v>72</v>
      </c>
    </row>
    <row r="34" spans="1:15" ht="23.25" customHeight="1">
      <c r="A34" s="33"/>
      <c r="B34" s="92" t="s">
        <v>75</v>
      </c>
      <c r="C34" s="93"/>
      <c r="D34" s="93"/>
      <c r="E34" s="93"/>
      <c r="F34" s="93"/>
      <c r="G34" s="93"/>
      <c r="H34" s="93"/>
      <c r="I34" s="93"/>
    </row>
    <row r="35" spans="1:15" ht="23.25" customHeight="1">
      <c r="A35" s="33"/>
      <c r="B35" s="92"/>
      <c r="C35" s="94"/>
      <c r="D35" s="95"/>
      <c r="E35" s="95"/>
      <c r="F35" s="95"/>
      <c r="G35" s="95"/>
      <c r="H35" s="95"/>
      <c r="I35" s="96"/>
      <c r="N35" s="25"/>
      <c r="O35" s="25"/>
    </row>
    <row r="36" spans="1:15" s="25" customFormat="1">
      <c r="B36" s="86" t="s">
        <v>183</v>
      </c>
      <c r="C36" s="86"/>
      <c r="D36" s="86"/>
      <c r="E36" s="86"/>
      <c r="F36" s="86"/>
      <c r="G36" s="86"/>
      <c r="H36" s="86"/>
      <c r="I36" s="86"/>
    </row>
    <row r="37" spans="1:15" s="25" customFormat="1" ht="23.25" customHeight="1">
      <c r="B37" s="87"/>
      <c r="C37" s="87"/>
      <c r="D37" s="87"/>
      <c r="E37" s="87"/>
      <c r="F37" s="87"/>
      <c r="G37" s="87"/>
      <c r="H37" s="87"/>
      <c r="I37" s="87"/>
      <c r="N37" s="21"/>
      <c r="O37" s="21"/>
    </row>
  </sheetData>
  <mergeCells count="45">
    <mergeCell ref="B36:I37"/>
    <mergeCell ref="B33:C33"/>
    <mergeCell ref="D33:E33"/>
    <mergeCell ref="G33:H33"/>
    <mergeCell ref="B34:B35"/>
    <mergeCell ref="C34:I34"/>
    <mergeCell ref="C35:I35"/>
    <mergeCell ref="B30:B31"/>
    <mergeCell ref="D30:E30"/>
    <mergeCell ref="G30:H30"/>
    <mergeCell ref="D31:E31"/>
    <mergeCell ref="G31:H31"/>
    <mergeCell ref="B32:C32"/>
    <mergeCell ref="D32:E32"/>
    <mergeCell ref="G32:H32"/>
    <mergeCell ref="B28:C28"/>
    <mergeCell ref="D28:E28"/>
    <mergeCell ref="G28:H28"/>
    <mergeCell ref="B29:C29"/>
    <mergeCell ref="D29:E29"/>
    <mergeCell ref="G29:H29"/>
    <mergeCell ref="B24:C24"/>
    <mergeCell ref="D24:I24"/>
    <mergeCell ref="B25:I25"/>
    <mergeCell ref="B26:C27"/>
    <mergeCell ref="D26:I26"/>
    <mergeCell ref="D27:F27"/>
    <mergeCell ref="G27:I27"/>
    <mergeCell ref="B16:C21"/>
    <mergeCell ref="E16:I16"/>
    <mergeCell ref="E17:I17"/>
    <mergeCell ref="E18:I18"/>
    <mergeCell ref="E19:I19"/>
    <mergeCell ref="E20:I20"/>
    <mergeCell ref="E21:I21"/>
    <mergeCell ref="H3:I3"/>
    <mergeCell ref="B5:C5"/>
    <mergeCell ref="B6:I6"/>
    <mergeCell ref="B8:I8"/>
    <mergeCell ref="B11:C15"/>
    <mergeCell ref="E11:I11"/>
    <mergeCell ref="E12:I12"/>
    <mergeCell ref="E13:I13"/>
    <mergeCell ref="E14:I14"/>
    <mergeCell ref="E15:I15"/>
  </mergeCells>
  <phoneticPr fontId="2"/>
  <printOptions horizontalCentered="1" verticalCentered="1"/>
  <pageMargins left="0.51181102362204722" right="0.31496062992125984" top="0.55118110236220474" bottom="0.35433070866141736" header="0.31496062992125984" footer="0.31496062992125984"/>
  <pageSetup paperSize="9" scale="99" orientation="portrait" r:id="rId1"/>
  <headerFooter alignWithMargins="0">
    <oddFooter>&amp;R_x000D_&amp;1#&amp;"Calibri"&amp;8&amp;K0000FF 通常文書（社内外関係者限り）</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indexed="10"/>
    <pageSetUpPr fitToPage="1"/>
  </sheetPr>
  <dimension ref="A1:BN105"/>
  <sheetViews>
    <sheetView showGridLines="0" view="pageBreakPreview" zoomScaleNormal="85" zoomScaleSheetLayoutView="100" workbookViewId="0">
      <pane xSplit="1" ySplit="5" topLeftCell="B6" activePane="bottomRight" state="frozen"/>
      <selection pane="topRight" activeCell="B1" sqref="B1"/>
      <selection pane="bottomLeft" activeCell="A6" sqref="A6"/>
      <selection pane="bottomRight" activeCell="C8" sqref="C8"/>
    </sheetView>
  </sheetViews>
  <sheetFormatPr defaultRowHeight="13.5"/>
  <cols>
    <col min="1" max="1" width="7.625" style="3" customWidth="1"/>
    <col min="2" max="2" width="19.625" style="2" bestFit="1" customWidth="1"/>
    <col min="3" max="3" width="31.5" style="7" bestFit="1" customWidth="1"/>
    <col min="4" max="4" width="34.5" style="2" bestFit="1" customWidth="1"/>
    <col min="5" max="5" width="26.875" style="2" customWidth="1"/>
    <col min="6" max="6" width="9.75" style="2" bestFit="1" customWidth="1"/>
    <col min="7" max="7" width="9" style="2"/>
    <col min="8" max="8" width="32" style="2" bestFit="1" customWidth="1"/>
    <col min="9" max="9" width="14.375" style="7" customWidth="1"/>
    <col min="10" max="10" width="7.5" style="7" bestFit="1" customWidth="1"/>
    <col min="11" max="11" width="40" style="7" customWidth="1"/>
    <col min="12" max="12" width="16.5" style="7" bestFit="1" customWidth="1"/>
    <col min="13" max="13" width="33" style="3" customWidth="1"/>
    <col min="14" max="15" width="7.5" style="2" customWidth="1"/>
    <col min="16" max="16" width="13.875" style="2" customWidth="1"/>
    <col min="17" max="17" width="17.625" style="2" customWidth="1"/>
    <col min="18" max="18" width="17.125" style="2" customWidth="1"/>
    <col min="19" max="19" width="16.625" style="2" customWidth="1"/>
    <col min="20" max="21" width="16.5" style="2" customWidth="1"/>
    <col min="22" max="22" width="18.5" style="2" customWidth="1"/>
    <col min="23" max="23" width="15.625" style="2" customWidth="1"/>
    <col min="24" max="25" width="15.25" style="2" customWidth="1"/>
    <col min="26" max="26" width="13.875" style="2" customWidth="1"/>
    <col min="27" max="27" width="16.125" style="2" customWidth="1"/>
    <col min="28" max="28" width="15.75" style="2" customWidth="1"/>
    <col min="29" max="29" width="15.625" style="2" customWidth="1"/>
    <col min="30" max="31" width="15.25" style="2" customWidth="1"/>
    <col min="32" max="32" width="15.125" style="2" customWidth="1"/>
    <col min="33" max="33" width="13.875" style="2" customWidth="1"/>
    <col min="34" max="34" width="15.75" style="2" customWidth="1"/>
    <col min="35" max="35" width="14.875" style="2" customWidth="1"/>
    <col min="36" max="37" width="15.25" style="2" customWidth="1"/>
    <col min="38" max="39" width="11.875" style="2" customWidth="1"/>
    <col min="40" max="40" width="19" style="12" bestFit="1" customWidth="1"/>
    <col min="41" max="41" width="20.25" style="12" customWidth="1"/>
    <col min="42" max="42" width="21.875" style="12" bestFit="1" customWidth="1"/>
    <col min="43" max="43" width="21.875" style="12" customWidth="1"/>
    <col min="44" max="44" width="22" style="12" customWidth="1"/>
    <col min="45" max="45" width="21.875" style="12" bestFit="1" customWidth="1"/>
    <col min="46" max="46" width="21" style="2" customWidth="1"/>
    <col min="47" max="47" width="13.875" style="2" customWidth="1"/>
    <col min="48" max="48" width="41.5" style="2" bestFit="1" customWidth="1"/>
    <col min="49" max="49" width="16.75" style="2" customWidth="1"/>
    <col min="50" max="50" width="17.25" style="2" bestFit="1" customWidth="1"/>
    <col min="51" max="51" width="21.5" style="2" bestFit="1" customWidth="1"/>
    <col min="52" max="52" width="10.25" style="2" bestFit="1" customWidth="1"/>
    <col min="53" max="53" width="14.25" style="2" customWidth="1"/>
    <col min="54" max="54" width="57.625" style="2" bestFit="1" customWidth="1"/>
    <col min="55" max="55" width="12.875" style="7" customWidth="1"/>
    <col min="56" max="66" width="12.25" style="7" customWidth="1"/>
    <col min="67" max="16384" width="9" style="7"/>
  </cols>
  <sheetData>
    <row r="1" spans="1:66" ht="24.95" customHeight="1">
      <c r="A1" s="53" t="s">
        <v>133</v>
      </c>
      <c r="B1" s="3"/>
      <c r="C1" s="3"/>
      <c r="D1" s="3"/>
      <c r="E1" s="3"/>
      <c r="F1" s="3"/>
      <c r="G1" s="3"/>
      <c r="H1" s="3"/>
      <c r="I1" s="3"/>
      <c r="J1" s="3"/>
      <c r="K1" s="2"/>
      <c r="L1" s="3"/>
      <c r="M1" s="2"/>
      <c r="AI1" s="12"/>
      <c r="AJ1" s="12"/>
      <c r="AK1" s="12"/>
      <c r="AN1" s="2"/>
      <c r="AO1" s="2"/>
      <c r="AP1" s="2"/>
      <c r="AQ1" s="2"/>
      <c r="AR1" s="2"/>
      <c r="AS1" s="2"/>
      <c r="BC1" s="3"/>
    </row>
    <row r="2" spans="1:66" s="3" customFormat="1" ht="24.75" customHeight="1">
      <c r="A2" s="30">
        <v>1</v>
      </c>
      <c r="B2" s="30">
        <v>2</v>
      </c>
      <c r="C2" s="30">
        <v>3</v>
      </c>
      <c r="D2" s="30">
        <v>4</v>
      </c>
      <c r="E2" s="30">
        <v>5</v>
      </c>
      <c r="F2" s="30">
        <v>6</v>
      </c>
      <c r="G2" s="30">
        <v>7</v>
      </c>
      <c r="H2" s="30">
        <v>8</v>
      </c>
      <c r="I2" s="30">
        <v>9</v>
      </c>
      <c r="J2" s="30">
        <v>10</v>
      </c>
      <c r="K2" s="30">
        <v>11</v>
      </c>
      <c r="L2" s="30">
        <v>12</v>
      </c>
      <c r="M2" s="30">
        <v>13</v>
      </c>
      <c r="N2" s="30">
        <v>14</v>
      </c>
      <c r="O2" s="30">
        <v>15</v>
      </c>
      <c r="P2" s="30">
        <v>16</v>
      </c>
      <c r="Q2" s="30">
        <v>17</v>
      </c>
      <c r="R2" s="30">
        <v>18</v>
      </c>
      <c r="S2" s="30">
        <v>19</v>
      </c>
      <c r="T2" s="30">
        <v>20</v>
      </c>
      <c r="U2" s="30">
        <v>21</v>
      </c>
      <c r="V2" s="30">
        <v>22</v>
      </c>
      <c r="W2" s="30">
        <v>23</v>
      </c>
      <c r="X2" s="30">
        <v>24</v>
      </c>
      <c r="Y2" s="30">
        <v>25</v>
      </c>
      <c r="Z2" s="30">
        <v>26</v>
      </c>
      <c r="AA2" s="30">
        <v>27</v>
      </c>
      <c r="AB2" s="30">
        <v>28</v>
      </c>
      <c r="AC2" s="30">
        <v>29</v>
      </c>
      <c r="AD2" s="30">
        <v>30</v>
      </c>
      <c r="AE2" s="30">
        <v>31</v>
      </c>
      <c r="AF2" s="30">
        <v>32</v>
      </c>
      <c r="AG2" s="30">
        <v>33</v>
      </c>
      <c r="AH2" s="30">
        <v>34</v>
      </c>
      <c r="AI2" s="30">
        <v>35</v>
      </c>
      <c r="AJ2" s="30">
        <v>36</v>
      </c>
      <c r="AK2" s="30">
        <v>37</v>
      </c>
      <c r="AL2" s="30">
        <v>38</v>
      </c>
      <c r="AM2" s="30">
        <v>39</v>
      </c>
      <c r="AN2" s="30">
        <v>40</v>
      </c>
      <c r="AO2" s="30">
        <v>41</v>
      </c>
      <c r="AP2" s="30">
        <v>42</v>
      </c>
      <c r="AQ2" s="30">
        <v>43</v>
      </c>
      <c r="AR2" s="30">
        <v>44</v>
      </c>
      <c r="AS2" s="30">
        <v>45</v>
      </c>
      <c r="AT2" s="30">
        <v>46</v>
      </c>
      <c r="AU2" s="30">
        <v>47</v>
      </c>
      <c r="AV2" s="30">
        <v>48</v>
      </c>
      <c r="AW2" s="30">
        <v>49</v>
      </c>
      <c r="AX2" s="30">
        <v>50</v>
      </c>
      <c r="AY2" s="30">
        <v>51</v>
      </c>
      <c r="AZ2" s="30">
        <v>52</v>
      </c>
      <c r="BA2" s="30">
        <v>53</v>
      </c>
      <c r="BB2" s="30">
        <v>54</v>
      </c>
      <c r="BC2" s="30">
        <v>55</v>
      </c>
      <c r="BD2" s="30">
        <v>56</v>
      </c>
      <c r="BE2" s="30">
        <v>57</v>
      </c>
      <c r="BF2" s="30">
        <v>58</v>
      </c>
      <c r="BG2" s="30">
        <v>59</v>
      </c>
      <c r="BH2" s="30">
        <v>60</v>
      </c>
      <c r="BI2" s="30">
        <v>61</v>
      </c>
      <c r="BJ2" s="30">
        <v>62</v>
      </c>
      <c r="BK2" s="30">
        <v>63</v>
      </c>
      <c r="BL2" s="30">
        <v>64</v>
      </c>
      <c r="BM2" s="30">
        <v>65</v>
      </c>
      <c r="BN2" s="30">
        <v>66</v>
      </c>
    </row>
    <row r="3" spans="1:66" s="4" customFormat="1" ht="22.5" customHeight="1">
      <c r="A3" s="142" t="s">
        <v>82</v>
      </c>
      <c r="B3" s="145" t="s">
        <v>20</v>
      </c>
      <c r="C3" s="147" t="s">
        <v>140</v>
      </c>
      <c r="D3" s="148"/>
      <c r="E3" s="143" t="s">
        <v>141</v>
      </c>
      <c r="F3" s="144" t="s">
        <v>45</v>
      </c>
      <c r="G3" s="144"/>
      <c r="H3" s="144"/>
      <c r="I3" s="140" t="s">
        <v>48</v>
      </c>
      <c r="J3" s="140" t="s">
        <v>91</v>
      </c>
      <c r="K3" s="140" t="s">
        <v>85</v>
      </c>
      <c r="L3" s="55" t="s">
        <v>90</v>
      </c>
      <c r="M3" s="138" t="s">
        <v>142</v>
      </c>
      <c r="N3" s="134" t="s">
        <v>4</v>
      </c>
      <c r="O3" s="141"/>
      <c r="P3" s="134" t="s">
        <v>127</v>
      </c>
      <c r="Q3" s="135"/>
      <c r="R3" s="135"/>
      <c r="S3" s="135"/>
      <c r="T3" s="141"/>
      <c r="U3" s="134" t="s">
        <v>121</v>
      </c>
      <c r="V3" s="135"/>
      <c r="W3" s="135"/>
      <c r="X3" s="135"/>
      <c r="Y3" s="141"/>
      <c r="Z3" s="134" t="s">
        <v>128</v>
      </c>
      <c r="AA3" s="135"/>
      <c r="AB3" s="135"/>
      <c r="AC3" s="134" t="s">
        <v>122</v>
      </c>
      <c r="AD3" s="135"/>
      <c r="AE3" s="135"/>
      <c r="AF3" s="134" t="s">
        <v>129</v>
      </c>
      <c r="AG3" s="135"/>
      <c r="AH3" s="135"/>
      <c r="AI3" s="134" t="s">
        <v>123</v>
      </c>
      <c r="AJ3" s="135"/>
      <c r="AK3" s="135"/>
      <c r="AL3" s="134" t="s">
        <v>32</v>
      </c>
      <c r="AM3" s="135"/>
      <c r="AN3" s="147" t="s">
        <v>130</v>
      </c>
      <c r="AO3" s="149"/>
      <c r="AP3" s="149"/>
      <c r="AQ3" s="147" t="s">
        <v>124</v>
      </c>
      <c r="AR3" s="149"/>
      <c r="AS3" s="149"/>
      <c r="AT3" s="136" t="s">
        <v>43</v>
      </c>
      <c r="AU3" s="136" t="s">
        <v>33</v>
      </c>
      <c r="AV3" s="143" t="s">
        <v>81</v>
      </c>
      <c r="AW3" s="144"/>
      <c r="AX3" s="144"/>
      <c r="AY3" s="144" t="s">
        <v>27</v>
      </c>
      <c r="AZ3" s="144"/>
      <c r="BA3" s="144"/>
      <c r="BB3" s="143" t="s">
        <v>1</v>
      </c>
      <c r="BC3" s="136" t="s">
        <v>144</v>
      </c>
      <c r="BD3" s="14"/>
      <c r="BE3" s="14"/>
      <c r="BF3" s="14"/>
      <c r="BG3" s="14"/>
      <c r="BH3" s="14"/>
      <c r="BI3" s="14"/>
      <c r="BJ3" s="14"/>
      <c r="BK3" s="14"/>
      <c r="BL3" s="14"/>
      <c r="BM3" s="14"/>
      <c r="BN3" s="14"/>
    </row>
    <row r="4" spans="1:66" s="4" customFormat="1" ht="43.5" customHeight="1">
      <c r="A4" s="142"/>
      <c r="B4" s="146"/>
      <c r="C4" s="56" t="s">
        <v>111</v>
      </c>
      <c r="D4" s="56" t="s">
        <v>110</v>
      </c>
      <c r="E4" s="144"/>
      <c r="F4" s="55" t="s">
        <v>109</v>
      </c>
      <c r="G4" s="55" t="s">
        <v>21</v>
      </c>
      <c r="H4" s="55" t="s">
        <v>22</v>
      </c>
      <c r="I4" s="140"/>
      <c r="J4" s="140"/>
      <c r="K4" s="137"/>
      <c r="L4" s="54" t="s">
        <v>83</v>
      </c>
      <c r="M4" s="139"/>
      <c r="N4" s="54" t="s">
        <v>131</v>
      </c>
      <c r="O4" s="54" t="s">
        <v>125</v>
      </c>
      <c r="P4" s="54" t="s">
        <v>56</v>
      </c>
      <c r="Q4" s="54" t="s">
        <v>57</v>
      </c>
      <c r="R4" s="54" t="s">
        <v>35</v>
      </c>
      <c r="S4" s="57" t="s">
        <v>47</v>
      </c>
      <c r="T4" s="57" t="s">
        <v>46</v>
      </c>
      <c r="U4" s="55" t="s">
        <v>34</v>
      </c>
      <c r="V4" s="54" t="s">
        <v>57</v>
      </c>
      <c r="W4" s="54" t="s">
        <v>35</v>
      </c>
      <c r="X4" s="57" t="s">
        <v>47</v>
      </c>
      <c r="Y4" s="57" t="s">
        <v>46</v>
      </c>
      <c r="Z4" s="54" t="s">
        <v>36</v>
      </c>
      <c r="AA4" s="57" t="s">
        <v>47</v>
      </c>
      <c r="AB4" s="57" t="s">
        <v>46</v>
      </c>
      <c r="AC4" s="54" t="s">
        <v>36</v>
      </c>
      <c r="AD4" s="57" t="s">
        <v>47</v>
      </c>
      <c r="AE4" s="57" t="s">
        <v>46</v>
      </c>
      <c r="AF4" s="54" t="s">
        <v>36</v>
      </c>
      <c r="AG4" s="57" t="s">
        <v>47</v>
      </c>
      <c r="AH4" s="57" t="s">
        <v>46</v>
      </c>
      <c r="AI4" s="54" t="s">
        <v>36</v>
      </c>
      <c r="AJ4" s="57" t="s">
        <v>47</v>
      </c>
      <c r="AK4" s="57" t="s">
        <v>46</v>
      </c>
      <c r="AL4" s="54" t="s">
        <v>132</v>
      </c>
      <c r="AM4" s="54" t="s">
        <v>126</v>
      </c>
      <c r="AN4" s="31" t="s">
        <v>50</v>
      </c>
      <c r="AO4" s="31" t="s">
        <v>51</v>
      </c>
      <c r="AP4" s="31" t="s">
        <v>52</v>
      </c>
      <c r="AQ4" s="31" t="s">
        <v>50</v>
      </c>
      <c r="AR4" s="31" t="s">
        <v>51</v>
      </c>
      <c r="AS4" s="31" t="s">
        <v>52</v>
      </c>
      <c r="AT4" s="137"/>
      <c r="AU4" s="137"/>
      <c r="AV4" s="54" t="s">
        <v>37</v>
      </c>
      <c r="AW4" s="54" t="s">
        <v>38</v>
      </c>
      <c r="AX4" s="54" t="s">
        <v>39</v>
      </c>
      <c r="AY4" s="54" t="s">
        <v>143</v>
      </c>
      <c r="AZ4" s="54" t="s">
        <v>38</v>
      </c>
      <c r="BA4" s="54" t="s">
        <v>39</v>
      </c>
      <c r="BB4" s="144"/>
      <c r="BC4" s="137"/>
      <c r="BD4" s="14" t="s">
        <v>92</v>
      </c>
      <c r="BE4" s="14" t="s">
        <v>93</v>
      </c>
      <c r="BF4" s="14" t="s">
        <v>94</v>
      </c>
      <c r="BG4" s="14" t="s">
        <v>95</v>
      </c>
      <c r="BH4" s="14" t="s">
        <v>96</v>
      </c>
      <c r="BI4" s="14" t="s">
        <v>97</v>
      </c>
      <c r="BJ4" s="14" t="s">
        <v>98</v>
      </c>
      <c r="BK4" s="14" t="s">
        <v>99</v>
      </c>
      <c r="BL4" s="14" t="s">
        <v>100</v>
      </c>
      <c r="BM4" s="14" t="s">
        <v>101</v>
      </c>
      <c r="BN4" s="14" t="s">
        <v>102</v>
      </c>
    </row>
    <row r="5" spans="1:66" ht="23.25" customHeight="1">
      <c r="A5" s="65" t="s">
        <v>79</v>
      </c>
      <c r="B5" s="83">
        <v>42461</v>
      </c>
      <c r="C5" s="67" t="s">
        <v>112</v>
      </c>
      <c r="D5" s="67" t="s">
        <v>77</v>
      </c>
      <c r="E5" s="68" t="s">
        <v>118</v>
      </c>
      <c r="F5" s="69" t="s">
        <v>119</v>
      </c>
      <c r="G5" s="70" t="s">
        <v>78</v>
      </c>
      <c r="H5" s="70" t="s">
        <v>25</v>
      </c>
      <c r="I5" s="70" t="s">
        <v>80</v>
      </c>
      <c r="J5" s="71" t="s">
        <v>114</v>
      </c>
      <c r="K5" s="72" t="s">
        <v>76</v>
      </c>
      <c r="L5" s="66">
        <v>42278</v>
      </c>
      <c r="M5" s="73" t="s">
        <v>115</v>
      </c>
      <c r="N5" s="74" t="s">
        <v>23</v>
      </c>
      <c r="O5" s="74"/>
      <c r="P5" s="75">
        <v>8600</v>
      </c>
      <c r="Q5" s="76">
        <v>700</v>
      </c>
      <c r="R5" s="75" t="s">
        <v>116</v>
      </c>
      <c r="S5" s="76">
        <v>20000</v>
      </c>
      <c r="T5" s="76">
        <v>20000</v>
      </c>
      <c r="U5" s="75">
        <v>8400</v>
      </c>
      <c r="V5" s="76">
        <v>700</v>
      </c>
      <c r="W5" s="75" t="s">
        <v>116</v>
      </c>
      <c r="X5" s="76">
        <v>20000</v>
      </c>
      <c r="Y5" s="76">
        <v>20000</v>
      </c>
      <c r="Z5" s="75">
        <v>7900</v>
      </c>
      <c r="AA5" s="76">
        <v>20000</v>
      </c>
      <c r="AB5" s="76">
        <v>20000</v>
      </c>
      <c r="AC5" s="75">
        <v>7700</v>
      </c>
      <c r="AD5" s="76">
        <v>20000</v>
      </c>
      <c r="AE5" s="76">
        <v>20000</v>
      </c>
      <c r="AF5" s="75"/>
      <c r="AG5" s="76">
        <v>20000</v>
      </c>
      <c r="AH5" s="76">
        <v>20000</v>
      </c>
      <c r="AI5" s="75"/>
      <c r="AJ5" s="76">
        <v>20000</v>
      </c>
      <c r="AK5" s="76">
        <v>20000</v>
      </c>
      <c r="AL5" s="75"/>
      <c r="AM5" s="75"/>
      <c r="AN5" s="77"/>
      <c r="AO5" s="75">
        <v>12000</v>
      </c>
      <c r="AP5" s="75">
        <v>1000</v>
      </c>
      <c r="AQ5" s="77"/>
      <c r="AR5" s="75">
        <v>11000</v>
      </c>
      <c r="AS5" s="75">
        <v>1000</v>
      </c>
      <c r="AT5" s="74" t="s">
        <v>42</v>
      </c>
      <c r="AU5" s="78" t="s">
        <v>19</v>
      </c>
      <c r="AV5" s="70" t="s">
        <v>15</v>
      </c>
      <c r="AW5" s="70" t="s">
        <v>24</v>
      </c>
      <c r="AX5" s="70" t="s">
        <v>40</v>
      </c>
      <c r="AY5" s="70" t="s">
        <v>26</v>
      </c>
      <c r="AZ5" s="70" t="s">
        <v>16</v>
      </c>
      <c r="BA5" s="70" t="s">
        <v>41</v>
      </c>
      <c r="BB5" s="67" t="s">
        <v>117</v>
      </c>
      <c r="BC5" s="79" t="s">
        <v>145</v>
      </c>
      <c r="BD5" s="66"/>
      <c r="BE5" s="66"/>
      <c r="BF5" s="66"/>
      <c r="BG5" s="66"/>
      <c r="BH5" s="66"/>
      <c r="BI5" s="66"/>
      <c r="BJ5" s="66"/>
      <c r="BK5" s="66"/>
      <c r="BL5" s="66"/>
      <c r="BM5" s="80"/>
      <c r="BN5" s="80"/>
    </row>
    <row r="6" spans="1:66" ht="19.5" customHeight="1">
      <c r="A6" s="8">
        <v>1</v>
      </c>
      <c r="B6" s="81"/>
      <c r="C6" s="27"/>
      <c r="D6" s="58"/>
      <c r="E6" s="59"/>
      <c r="F6" s="27"/>
      <c r="G6" s="27"/>
      <c r="H6" s="27"/>
      <c r="I6" s="27"/>
      <c r="J6" s="60"/>
      <c r="K6" s="16"/>
      <c r="L6" s="29"/>
      <c r="M6" s="28"/>
      <c r="N6" s="10"/>
      <c r="O6" s="10"/>
      <c r="P6" s="19"/>
      <c r="Q6" s="20"/>
      <c r="R6" s="19"/>
      <c r="S6" s="20"/>
      <c r="T6" s="20"/>
      <c r="U6" s="5"/>
      <c r="V6" s="20"/>
      <c r="W6" s="62"/>
      <c r="X6" s="20"/>
      <c r="Y6" s="20"/>
      <c r="Z6" s="11"/>
      <c r="AA6" s="20"/>
      <c r="AB6" s="20"/>
      <c r="AC6" s="11"/>
      <c r="AD6" s="20"/>
      <c r="AE6" s="20"/>
      <c r="AF6" s="11"/>
      <c r="AG6" s="20"/>
      <c r="AH6" s="20"/>
      <c r="AI6" s="11"/>
      <c r="AJ6" s="20"/>
      <c r="AK6" s="20"/>
      <c r="AL6" s="11"/>
      <c r="AM6" s="11"/>
      <c r="AN6" s="6"/>
      <c r="AO6" s="5"/>
      <c r="AP6" s="5"/>
      <c r="AQ6" s="6"/>
      <c r="AR6" s="5"/>
      <c r="AS6" s="5"/>
      <c r="AT6" s="15"/>
      <c r="AU6" s="13"/>
      <c r="AV6" s="63"/>
      <c r="AW6" s="27"/>
      <c r="AX6" s="63"/>
      <c r="AY6" s="63"/>
      <c r="AZ6" s="63"/>
      <c r="BA6" s="63"/>
      <c r="BB6" s="9"/>
      <c r="BC6" s="64"/>
      <c r="BD6" s="22"/>
      <c r="BE6" s="22"/>
      <c r="BF6" s="22"/>
      <c r="BG6" s="22"/>
      <c r="BH6" s="22"/>
      <c r="BI6" s="22"/>
      <c r="BJ6" s="22"/>
      <c r="BK6" s="22"/>
      <c r="BL6" s="22"/>
      <c r="BM6" s="23"/>
      <c r="BN6" s="24"/>
    </row>
    <row r="7" spans="1:66" ht="19.5" customHeight="1">
      <c r="A7" s="8">
        <v>2</v>
      </c>
      <c r="B7" s="81"/>
      <c r="C7" s="27"/>
      <c r="D7" s="58"/>
      <c r="E7" s="59"/>
      <c r="F7" s="27"/>
      <c r="G7" s="27"/>
      <c r="H7" s="27"/>
      <c r="I7" s="27"/>
      <c r="J7" s="60"/>
      <c r="K7" s="16"/>
      <c r="L7" s="29"/>
      <c r="M7" s="28"/>
      <c r="N7" s="10"/>
      <c r="O7" s="10"/>
      <c r="P7" s="19"/>
      <c r="Q7" s="20"/>
      <c r="R7" s="19"/>
      <c r="S7" s="20"/>
      <c r="T7" s="20"/>
      <c r="U7" s="5"/>
      <c r="V7" s="20"/>
      <c r="W7" s="62"/>
      <c r="X7" s="20"/>
      <c r="Y7" s="20"/>
      <c r="Z7" s="11"/>
      <c r="AA7" s="20"/>
      <c r="AB7" s="20"/>
      <c r="AC7" s="11"/>
      <c r="AD7" s="20"/>
      <c r="AE7" s="20"/>
      <c r="AF7" s="11"/>
      <c r="AG7" s="20"/>
      <c r="AH7" s="20"/>
      <c r="AI7" s="11"/>
      <c r="AJ7" s="20"/>
      <c r="AK7" s="20"/>
      <c r="AL7" s="11"/>
      <c r="AM7" s="11"/>
      <c r="AN7" s="6"/>
      <c r="AO7" s="5"/>
      <c r="AP7" s="5"/>
      <c r="AQ7" s="6"/>
      <c r="AR7" s="5"/>
      <c r="AS7" s="5"/>
      <c r="AT7" s="15"/>
      <c r="AU7" s="13"/>
      <c r="AV7" s="63"/>
      <c r="AW7" s="27"/>
      <c r="AX7" s="63"/>
      <c r="AY7" s="63"/>
      <c r="AZ7" s="63"/>
      <c r="BA7" s="63"/>
      <c r="BB7" s="9"/>
      <c r="BC7" s="64"/>
      <c r="BD7" s="22"/>
      <c r="BE7" s="22"/>
      <c r="BF7" s="22"/>
      <c r="BG7" s="22"/>
      <c r="BH7" s="22"/>
      <c r="BI7" s="22"/>
      <c r="BJ7" s="22"/>
      <c r="BK7" s="22"/>
      <c r="BL7" s="22"/>
      <c r="BM7" s="24"/>
      <c r="BN7" s="24"/>
    </row>
    <row r="8" spans="1:66" ht="18.75" customHeight="1">
      <c r="A8" s="8">
        <v>3</v>
      </c>
      <c r="B8" s="81"/>
      <c r="C8" s="27"/>
      <c r="D8" s="58"/>
      <c r="E8" s="59"/>
      <c r="F8" s="27"/>
      <c r="G8" s="27"/>
      <c r="H8" s="27"/>
      <c r="I8" s="27"/>
      <c r="J8" s="60"/>
      <c r="K8" s="16"/>
      <c r="L8" s="29"/>
      <c r="M8" s="28"/>
      <c r="N8" s="10"/>
      <c r="O8" s="10"/>
      <c r="P8" s="19"/>
      <c r="Q8" s="20"/>
      <c r="R8" s="19"/>
      <c r="S8" s="20"/>
      <c r="T8" s="20"/>
      <c r="U8" s="5"/>
      <c r="V8" s="20"/>
      <c r="W8" s="62"/>
      <c r="X8" s="20"/>
      <c r="Y8" s="20"/>
      <c r="Z8" s="11"/>
      <c r="AA8" s="20"/>
      <c r="AB8" s="20"/>
      <c r="AC8" s="11"/>
      <c r="AD8" s="20"/>
      <c r="AE8" s="20"/>
      <c r="AF8" s="11"/>
      <c r="AG8" s="20"/>
      <c r="AH8" s="20"/>
      <c r="AI8" s="11"/>
      <c r="AJ8" s="20"/>
      <c r="AK8" s="20"/>
      <c r="AL8" s="11"/>
      <c r="AM8" s="11"/>
      <c r="AN8" s="6"/>
      <c r="AO8" s="5"/>
      <c r="AP8" s="5"/>
      <c r="AQ8" s="6"/>
      <c r="AR8" s="5"/>
      <c r="AS8" s="5"/>
      <c r="AT8" s="15"/>
      <c r="AU8" s="13"/>
      <c r="AV8" s="63"/>
      <c r="AW8" s="27"/>
      <c r="AX8" s="63"/>
      <c r="AY8" s="63"/>
      <c r="AZ8" s="63"/>
      <c r="BA8" s="63"/>
      <c r="BB8" s="9"/>
      <c r="BC8" s="64"/>
      <c r="BD8" s="22"/>
      <c r="BE8" s="22"/>
      <c r="BF8" s="22"/>
      <c r="BG8" s="22"/>
      <c r="BH8" s="22"/>
      <c r="BI8" s="22"/>
      <c r="BJ8" s="22"/>
      <c r="BK8" s="22"/>
      <c r="BL8" s="22"/>
      <c r="BM8" s="23"/>
      <c r="BN8" s="24"/>
    </row>
    <row r="9" spans="1:66" ht="18.75" customHeight="1">
      <c r="A9" s="8">
        <v>4</v>
      </c>
      <c r="B9" s="81"/>
      <c r="C9" s="27"/>
      <c r="D9" s="58"/>
      <c r="E9" s="59"/>
      <c r="F9" s="27"/>
      <c r="G9" s="27"/>
      <c r="H9" s="27"/>
      <c r="I9" s="27"/>
      <c r="J9" s="60"/>
      <c r="K9" s="16"/>
      <c r="L9" s="29"/>
      <c r="M9" s="28"/>
      <c r="N9" s="10"/>
      <c r="O9" s="10"/>
      <c r="P9" s="19"/>
      <c r="Q9" s="20"/>
      <c r="R9" s="19"/>
      <c r="S9" s="20"/>
      <c r="T9" s="20"/>
      <c r="U9" s="5"/>
      <c r="V9" s="20"/>
      <c r="W9" s="62"/>
      <c r="X9" s="20"/>
      <c r="Y9" s="20"/>
      <c r="Z9" s="11"/>
      <c r="AA9" s="20"/>
      <c r="AB9" s="20"/>
      <c r="AC9" s="11"/>
      <c r="AD9" s="20"/>
      <c r="AE9" s="20"/>
      <c r="AF9" s="11"/>
      <c r="AG9" s="20"/>
      <c r="AH9" s="20"/>
      <c r="AI9" s="11"/>
      <c r="AJ9" s="20"/>
      <c r="AK9" s="20"/>
      <c r="AL9" s="11"/>
      <c r="AM9" s="11"/>
      <c r="AN9" s="6"/>
      <c r="AO9" s="5"/>
      <c r="AP9" s="5"/>
      <c r="AQ9" s="6"/>
      <c r="AR9" s="5"/>
      <c r="AS9" s="5"/>
      <c r="AT9" s="15"/>
      <c r="AU9" s="13"/>
      <c r="AV9" s="63"/>
      <c r="AW9" s="27"/>
      <c r="AX9" s="63"/>
      <c r="AY9" s="63"/>
      <c r="AZ9" s="63"/>
      <c r="BA9" s="63"/>
      <c r="BB9" s="9"/>
      <c r="BC9" s="64"/>
      <c r="BD9" s="22"/>
      <c r="BE9" s="22"/>
      <c r="BF9" s="22"/>
      <c r="BG9" s="22"/>
      <c r="BH9" s="22"/>
      <c r="BI9" s="22"/>
      <c r="BJ9" s="22"/>
      <c r="BK9" s="22"/>
      <c r="BL9" s="22"/>
      <c r="BM9" s="23"/>
      <c r="BN9" s="24"/>
    </row>
    <row r="10" spans="1:66" ht="18.75" customHeight="1">
      <c r="A10" s="8">
        <v>5</v>
      </c>
      <c r="B10" s="81"/>
      <c r="C10" s="27"/>
      <c r="D10" s="58"/>
      <c r="E10" s="59"/>
      <c r="F10" s="27"/>
      <c r="G10" s="27"/>
      <c r="H10" s="27"/>
      <c r="I10" s="27"/>
      <c r="J10" s="60"/>
      <c r="K10" s="16"/>
      <c r="L10" s="29"/>
      <c r="M10" s="28"/>
      <c r="N10" s="10"/>
      <c r="O10" s="10"/>
      <c r="P10" s="19"/>
      <c r="Q10" s="20"/>
      <c r="R10" s="19"/>
      <c r="S10" s="20"/>
      <c r="T10" s="20"/>
      <c r="U10" s="5"/>
      <c r="V10" s="20"/>
      <c r="W10" s="62"/>
      <c r="X10" s="20"/>
      <c r="Y10" s="20"/>
      <c r="Z10" s="11"/>
      <c r="AA10" s="20"/>
      <c r="AB10" s="20"/>
      <c r="AC10" s="11"/>
      <c r="AD10" s="20"/>
      <c r="AE10" s="20"/>
      <c r="AF10" s="11"/>
      <c r="AG10" s="20"/>
      <c r="AH10" s="20"/>
      <c r="AI10" s="11"/>
      <c r="AJ10" s="20"/>
      <c r="AK10" s="20"/>
      <c r="AL10" s="11"/>
      <c r="AM10" s="11"/>
      <c r="AN10" s="6"/>
      <c r="AO10" s="5"/>
      <c r="AP10" s="5"/>
      <c r="AQ10" s="6"/>
      <c r="AR10" s="5"/>
      <c r="AS10" s="5"/>
      <c r="AT10" s="15"/>
      <c r="AU10" s="13"/>
      <c r="AV10" s="63"/>
      <c r="AW10" s="27"/>
      <c r="AX10" s="63"/>
      <c r="AY10" s="63"/>
      <c r="AZ10" s="63"/>
      <c r="BA10" s="63"/>
      <c r="BB10" s="9"/>
      <c r="BC10" s="64"/>
      <c r="BD10" s="22"/>
      <c r="BE10" s="22"/>
      <c r="BF10" s="22"/>
      <c r="BG10" s="22"/>
      <c r="BH10" s="22"/>
      <c r="BI10" s="22"/>
      <c r="BJ10" s="22"/>
      <c r="BK10" s="22"/>
      <c r="BL10" s="22"/>
      <c r="BM10" s="23"/>
      <c r="BN10" s="24"/>
    </row>
    <row r="11" spans="1:66" ht="18.75" customHeight="1">
      <c r="A11" s="8">
        <v>6</v>
      </c>
      <c r="B11" s="81"/>
      <c r="C11" s="27"/>
      <c r="D11" s="58"/>
      <c r="E11" s="59"/>
      <c r="F11" s="27"/>
      <c r="G11" s="27"/>
      <c r="H11" s="27"/>
      <c r="I11" s="27"/>
      <c r="J11" s="60"/>
      <c r="K11" s="16"/>
      <c r="L11" s="29"/>
      <c r="M11" s="28"/>
      <c r="N11" s="10"/>
      <c r="O11" s="10"/>
      <c r="P11" s="19"/>
      <c r="Q11" s="20"/>
      <c r="R11" s="19"/>
      <c r="S11" s="20"/>
      <c r="T11" s="20"/>
      <c r="U11" s="5"/>
      <c r="V11" s="20"/>
      <c r="W11" s="62"/>
      <c r="X11" s="20"/>
      <c r="Y11" s="20"/>
      <c r="Z11" s="11"/>
      <c r="AA11" s="20"/>
      <c r="AB11" s="20"/>
      <c r="AC11" s="11"/>
      <c r="AD11" s="20"/>
      <c r="AE11" s="20"/>
      <c r="AF11" s="11"/>
      <c r="AG11" s="20"/>
      <c r="AH11" s="20"/>
      <c r="AI11" s="11"/>
      <c r="AJ11" s="20"/>
      <c r="AK11" s="20"/>
      <c r="AL11" s="11"/>
      <c r="AM11" s="11"/>
      <c r="AN11" s="6"/>
      <c r="AO11" s="5"/>
      <c r="AP11" s="5"/>
      <c r="AQ11" s="6"/>
      <c r="AR11" s="5"/>
      <c r="AS11" s="5"/>
      <c r="AT11" s="15"/>
      <c r="AU11" s="13"/>
      <c r="AV11" s="63"/>
      <c r="AW11" s="27"/>
      <c r="AX11" s="63"/>
      <c r="AY11" s="63"/>
      <c r="AZ11" s="63"/>
      <c r="BA11" s="63"/>
      <c r="BB11" s="9"/>
      <c r="BC11" s="64"/>
      <c r="BD11" s="22"/>
      <c r="BE11" s="22"/>
      <c r="BF11" s="22"/>
      <c r="BG11" s="22"/>
      <c r="BH11" s="22"/>
      <c r="BI11" s="22"/>
      <c r="BJ11" s="22"/>
      <c r="BK11" s="22"/>
      <c r="BL11" s="22"/>
      <c r="BM11" s="23"/>
      <c r="BN11" s="24"/>
    </row>
    <row r="12" spans="1:66" ht="18.75" customHeight="1">
      <c r="A12" s="8">
        <v>7</v>
      </c>
      <c r="B12" s="81"/>
      <c r="C12" s="27"/>
      <c r="D12" s="58"/>
      <c r="E12" s="59"/>
      <c r="F12" s="27"/>
      <c r="G12" s="27"/>
      <c r="H12" s="27"/>
      <c r="I12" s="27"/>
      <c r="J12" s="60"/>
      <c r="K12" s="16"/>
      <c r="L12" s="29"/>
      <c r="M12" s="28"/>
      <c r="N12" s="10"/>
      <c r="O12" s="10"/>
      <c r="P12" s="19"/>
      <c r="Q12" s="20"/>
      <c r="R12" s="19"/>
      <c r="S12" s="20"/>
      <c r="T12" s="20"/>
      <c r="U12" s="5"/>
      <c r="V12" s="20"/>
      <c r="W12" s="62"/>
      <c r="X12" s="20"/>
      <c r="Y12" s="20"/>
      <c r="Z12" s="11"/>
      <c r="AA12" s="20"/>
      <c r="AB12" s="20"/>
      <c r="AC12" s="11"/>
      <c r="AD12" s="20"/>
      <c r="AE12" s="20"/>
      <c r="AF12" s="11"/>
      <c r="AG12" s="20"/>
      <c r="AH12" s="20"/>
      <c r="AI12" s="11"/>
      <c r="AJ12" s="20"/>
      <c r="AK12" s="20"/>
      <c r="AL12" s="11"/>
      <c r="AM12" s="11"/>
      <c r="AN12" s="6"/>
      <c r="AO12" s="5"/>
      <c r="AP12" s="5"/>
      <c r="AQ12" s="6"/>
      <c r="AR12" s="5"/>
      <c r="AS12" s="5"/>
      <c r="AT12" s="15"/>
      <c r="AU12" s="13"/>
      <c r="AV12" s="63"/>
      <c r="AW12" s="27"/>
      <c r="AX12" s="63"/>
      <c r="AY12" s="63"/>
      <c r="AZ12" s="63"/>
      <c r="BA12" s="63"/>
      <c r="BB12" s="9"/>
      <c r="BC12" s="64"/>
      <c r="BD12" s="22"/>
      <c r="BE12" s="22"/>
      <c r="BF12" s="22"/>
      <c r="BG12" s="22"/>
      <c r="BH12" s="22"/>
      <c r="BI12" s="22"/>
      <c r="BJ12" s="22"/>
      <c r="BK12" s="22"/>
      <c r="BL12" s="22"/>
      <c r="BM12" s="23"/>
      <c r="BN12" s="24"/>
    </row>
    <row r="13" spans="1:66" ht="18.75" customHeight="1">
      <c r="A13" s="8">
        <v>8</v>
      </c>
      <c r="B13" s="81"/>
      <c r="C13" s="27"/>
      <c r="D13" s="58"/>
      <c r="E13" s="59"/>
      <c r="F13" s="27"/>
      <c r="G13" s="27"/>
      <c r="H13" s="27"/>
      <c r="I13" s="27"/>
      <c r="J13" s="60"/>
      <c r="K13" s="16"/>
      <c r="L13" s="29"/>
      <c r="M13" s="28"/>
      <c r="N13" s="10"/>
      <c r="O13" s="10"/>
      <c r="P13" s="19"/>
      <c r="Q13" s="20"/>
      <c r="R13" s="19"/>
      <c r="S13" s="20"/>
      <c r="T13" s="20"/>
      <c r="U13" s="5"/>
      <c r="V13" s="20"/>
      <c r="W13" s="62"/>
      <c r="X13" s="20"/>
      <c r="Y13" s="20"/>
      <c r="Z13" s="11"/>
      <c r="AA13" s="20"/>
      <c r="AB13" s="20"/>
      <c r="AC13" s="11"/>
      <c r="AD13" s="20"/>
      <c r="AE13" s="20"/>
      <c r="AF13" s="11"/>
      <c r="AG13" s="20"/>
      <c r="AH13" s="20"/>
      <c r="AI13" s="11"/>
      <c r="AJ13" s="20"/>
      <c r="AK13" s="20"/>
      <c r="AL13" s="11"/>
      <c r="AM13" s="11"/>
      <c r="AN13" s="6"/>
      <c r="AO13" s="5"/>
      <c r="AP13" s="5"/>
      <c r="AQ13" s="6"/>
      <c r="AR13" s="5"/>
      <c r="AS13" s="5"/>
      <c r="AT13" s="15"/>
      <c r="AU13" s="13"/>
      <c r="AV13" s="63"/>
      <c r="AW13" s="27"/>
      <c r="AX13" s="63"/>
      <c r="AY13" s="63"/>
      <c r="AZ13" s="63"/>
      <c r="BA13" s="63"/>
      <c r="BB13" s="9"/>
      <c r="BC13" s="64"/>
      <c r="BD13" s="22"/>
      <c r="BE13" s="22"/>
      <c r="BF13" s="22"/>
      <c r="BG13" s="22"/>
      <c r="BH13" s="22"/>
      <c r="BI13" s="22"/>
      <c r="BJ13" s="22"/>
      <c r="BK13" s="22"/>
      <c r="BL13" s="22"/>
      <c r="BM13" s="23"/>
      <c r="BN13" s="24"/>
    </row>
    <row r="14" spans="1:66" ht="18.75" customHeight="1">
      <c r="A14" s="8">
        <v>9</v>
      </c>
      <c r="B14" s="81"/>
      <c r="C14" s="27"/>
      <c r="D14" s="58"/>
      <c r="E14" s="59"/>
      <c r="F14" s="27"/>
      <c r="G14" s="27"/>
      <c r="H14" s="27"/>
      <c r="I14" s="27"/>
      <c r="J14" s="60"/>
      <c r="K14" s="16"/>
      <c r="L14" s="29"/>
      <c r="M14" s="28"/>
      <c r="N14" s="10"/>
      <c r="O14" s="10"/>
      <c r="P14" s="19"/>
      <c r="Q14" s="20"/>
      <c r="R14" s="19"/>
      <c r="S14" s="20"/>
      <c r="T14" s="20"/>
      <c r="U14" s="5"/>
      <c r="V14" s="20"/>
      <c r="W14" s="62"/>
      <c r="X14" s="20"/>
      <c r="Y14" s="20"/>
      <c r="Z14" s="11"/>
      <c r="AA14" s="20"/>
      <c r="AB14" s="20"/>
      <c r="AC14" s="11"/>
      <c r="AD14" s="20"/>
      <c r="AE14" s="20"/>
      <c r="AF14" s="11"/>
      <c r="AG14" s="20"/>
      <c r="AH14" s="20"/>
      <c r="AI14" s="11"/>
      <c r="AJ14" s="20"/>
      <c r="AK14" s="20"/>
      <c r="AL14" s="11"/>
      <c r="AM14" s="11"/>
      <c r="AN14" s="6"/>
      <c r="AO14" s="5"/>
      <c r="AP14" s="5"/>
      <c r="AQ14" s="6"/>
      <c r="AR14" s="5"/>
      <c r="AS14" s="5"/>
      <c r="AT14" s="15"/>
      <c r="AU14" s="13"/>
      <c r="AV14" s="63"/>
      <c r="AW14" s="27"/>
      <c r="AX14" s="63"/>
      <c r="AY14" s="63"/>
      <c r="AZ14" s="63"/>
      <c r="BA14" s="63"/>
      <c r="BB14" s="9"/>
      <c r="BC14" s="64"/>
      <c r="BD14" s="22"/>
      <c r="BE14" s="22"/>
      <c r="BF14" s="22"/>
      <c r="BG14" s="22"/>
      <c r="BH14" s="22"/>
      <c r="BI14" s="22"/>
      <c r="BJ14" s="22"/>
      <c r="BK14" s="22"/>
      <c r="BL14" s="22"/>
      <c r="BM14" s="23"/>
      <c r="BN14" s="24"/>
    </row>
    <row r="15" spans="1:66" ht="18.75" customHeight="1">
      <c r="A15" s="8">
        <v>10</v>
      </c>
      <c r="B15" s="81"/>
      <c r="C15" s="27"/>
      <c r="D15" s="58"/>
      <c r="E15" s="59"/>
      <c r="F15" s="27"/>
      <c r="G15" s="27"/>
      <c r="H15" s="27"/>
      <c r="I15" s="27"/>
      <c r="J15" s="60"/>
      <c r="K15" s="16"/>
      <c r="L15" s="29"/>
      <c r="M15" s="28"/>
      <c r="N15" s="10"/>
      <c r="O15" s="10"/>
      <c r="P15" s="19"/>
      <c r="Q15" s="20"/>
      <c r="R15" s="19"/>
      <c r="S15" s="20"/>
      <c r="T15" s="20"/>
      <c r="U15" s="5"/>
      <c r="V15" s="20"/>
      <c r="W15" s="62"/>
      <c r="X15" s="20"/>
      <c r="Y15" s="20"/>
      <c r="Z15" s="11"/>
      <c r="AA15" s="20"/>
      <c r="AB15" s="20"/>
      <c r="AC15" s="11"/>
      <c r="AD15" s="20"/>
      <c r="AE15" s="20"/>
      <c r="AF15" s="11"/>
      <c r="AG15" s="20"/>
      <c r="AH15" s="20"/>
      <c r="AI15" s="11"/>
      <c r="AJ15" s="20"/>
      <c r="AK15" s="20"/>
      <c r="AL15" s="11"/>
      <c r="AM15" s="11"/>
      <c r="AN15" s="6"/>
      <c r="AO15" s="5"/>
      <c r="AP15" s="5"/>
      <c r="AQ15" s="6"/>
      <c r="AR15" s="5"/>
      <c r="AS15" s="5"/>
      <c r="AT15" s="15"/>
      <c r="AU15" s="13"/>
      <c r="AV15" s="63"/>
      <c r="AW15" s="27"/>
      <c r="AX15" s="63"/>
      <c r="AY15" s="63"/>
      <c r="AZ15" s="63"/>
      <c r="BA15" s="63"/>
      <c r="BB15" s="9"/>
      <c r="BC15" s="64"/>
      <c r="BD15" s="22"/>
      <c r="BE15" s="22"/>
      <c r="BF15" s="22"/>
      <c r="BG15" s="22"/>
      <c r="BH15" s="22"/>
      <c r="BI15" s="22"/>
      <c r="BJ15" s="22"/>
      <c r="BK15" s="22"/>
      <c r="BL15" s="22"/>
      <c r="BM15" s="23"/>
      <c r="BN15" s="24"/>
    </row>
    <row r="16" spans="1:66" ht="18.75" customHeight="1">
      <c r="A16" s="8">
        <v>11</v>
      </c>
      <c r="B16" s="81"/>
      <c r="C16" s="27"/>
      <c r="D16" s="58"/>
      <c r="E16" s="59"/>
      <c r="F16" s="27"/>
      <c r="G16" s="27"/>
      <c r="H16" s="27"/>
      <c r="I16" s="27"/>
      <c r="J16" s="60"/>
      <c r="K16" s="16"/>
      <c r="L16" s="29"/>
      <c r="M16" s="28"/>
      <c r="N16" s="10"/>
      <c r="O16" s="10"/>
      <c r="P16" s="19"/>
      <c r="Q16" s="20"/>
      <c r="R16" s="19"/>
      <c r="S16" s="20"/>
      <c r="T16" s="20"/>
      <c r="U16" s="5"/>
      <c r="V16" s="20"/>
      <c r="W16" s="62"/>
      <c r="X16" s="20"/>
      <c r="Y16" s="20"/>
      <c r="Z16" s="11"/>
      <c r="AA16" s="20"/>
      <c r="AB16" s="20"/>
      <c r="AC16" s="11"/>
      <c r="AD16" s="20"/>
      <c r="AE16" s="20"/>
      <c r="AF16" s="11"/>
      <c r="AG16" s="20"/>
      <c r="AH16" s="20"/>
      <c r="AI16" s="11"/>
      <c r="AJ16" s="20"/>
      <c r="AK16" s="20"/>
      <c r="AL16" s="11"/>
      <c r="AM16" s="11"/>
      <c r="AN16" s="6"/>
      <c r="AO16" s="5"/>
      <c r="AP16" s="5"/>
      <c r="AQ16" s="6"/>
      <c r="AR16" s="5"/>
      <c r="AS16" s="5"/>
      <c r="AT16" s="15"/>
      <c r="AU16" s="13"/>
      <c r="AV16" s="63"/>
      <c r="AW16" s="27"/>
      <c r="AX16" s="63"/>
      <c r="AY16" s="63"/>
      <c r="AZ16" s="63"/>
      <c r="BA16" s="63"/>
      <c r="BB16" s="9"/>
      <c r="BC16" s="64"/>
      <c r="BD16" s="22"/>
      <c r="BE16" s="22"/>
      <c r="BF16" s="22"/>
      <c r="BG16" s="22"/>
      <c r="BH16" s="22"/>
      <c r="BI16" s="22"/>
      <c r="BJ16" s="22"/>
      <c r="BK16" s="22"/>
      <c r="BL16" s="22"/>
      <c r="BM16" s="23"/>
      <c r="BN16" s="24"/>
    </row>
    <row r="17" spans="1:66" ht="18.75" customHeight="1">
      <c r="A17" s="8">
        <v>12</v>
      </c>
      <c r="B17" s="81"/>
      <c r="C17" s="27"/>
      <c r="D17" s="58"/>
      <c r="E17" s="59"/>
      <c r="F17" s="27"/>
      <c r="G17" s="27"/>
      <c r="H17" s="27"/>
      <c r="I17" s="27"/>
      <c r="J17" s="60"/>
      <c r="K17" s="16"/>
      <c r="L17" s="29"/>
      <c r="M17" s="28"/>
      <c r="N17" s="10"/>
      <c r="O17" s="10"/>
      <c r="P17" s="19"/>
      <c r="Q17" s="20"/>
      <c r="R17" s="19"/>
      <c r="S17" s="20"/>
      <c r="T17" s="20"/>
      <c r="U17" s="5"/>
      <c r="V17" s="20"/>
      <c r="W17" s="62"/>
      <c r="X17" s="20"/>
      <c r="Y17" s="20"/>
      <c r="Z17" s="11"/>
      <c r="AA17" s="20"/>
      <c r="AB17" s="20"/>
      <c r="AC17" s="11"/>
      <c r="AD17" s="20"/>
      <c r="AE17" s="20"/>
      <c r="AF17" s="11"/>
      <c r="AG17" s="20"/>
      <c r="AH17" s="20"/>
      <c r="AI17" s="11"/>
      <c r="AJ17" s="20"/>
      <c r="AK17" s="20"/>
      <c r="AL17" s="11"/>
      <c r="AM17" s="11"/>
      <c r="AN17" s="6"/>
      <c r="AO17" s="5"/>
      <c r="AP17" s="5"/>
      <c r="AQ17" s="6"/>
      <c r="AR17" s="5"/>
      <c r="AS17" s="5"/>
      <c r="AT17" s="15"/>
      <c r="AU17" s="13"/>
      <c r="AV17" s="63"/>
      <c r="AW17" s="27"/>
      <c r="AX17" s="63"/>
      <c r="AY17" s="63"/>
      <c r="AZ17" s="63"/>
      <c r="BA17" s="63"/>
      <c r="BB17" s="9"/>
      <c r="BC17" s="64"/>
      <c r="BD17" s="22"/>
      <c r="BE17" s="22"/>
      <c r="BF17" s="22"/>
      <c r="BG17" s="22"/>
      <c r="BH17" s="22"/>
      <c r="BI17" s="22"/>
      <c r="BJ17" s="22"/>
      <c r="BK17" s="22"/>
      <c r="BL17" s="22"/>
      <c r="BM17" s="23"/>
      <c r="BN17" s="24"/>
    </row>
    <row r="18" spans="1:66" ht="18.75" customHeight="1">
      <c r="A18" s="8">
        <v>13</v>
      </c>
      <c r="B18" s="81"/>
      <c r="C18" s="27"/>
      <c r="D18" s="58"/>
      <c r="E18" s="59"/>
      <c r="F18" s="27"/>
      <c r="G18" s="27"/>
      <c r="H18" s="27"/>
      <c r="I18" s="27"/>
      <c r="J18" s="60"/>
      <c r="K18" s="16"/>
      <c r="L18" s="29"/>
      <c r="M18" s="28"/>
      <c r="N18" s="10"/>
      <c r="O18" s="10"/>
      <c r="P18" s="19"/>
      <c r="Q18" s="20"/>
      <c r="R18" s="19"/>
      <c r="S18" s="20"/>
      <c r="T18" s="20"/>
      <c r="U18" s="5"/>
      <c r="V18" s="20"/>
      <c r="W18" s="62"/>
      <c r="X18" s="20"/>
      <c r="Y18" s="20"/>
      <c r="Z18" s="11"/>
      <c r="AA18" s="20"/>
      <c r="AB18" s="20"/>
      <c r="AC18" s="11"/>
      <c r="AD18" s="20"/>
      <c r="AE18" s="20"/>
      <c r="AF18" s="11"/>
      <c r="AG18" s="20"/>
      <c r="AH18" s="20"/>
      <c r="AI18" s="11"/>
      <c r="AJ18" s="20"/>
      <c r="AK18" s="20"/>
      <c r="AL18" s="11"/>
      <c r="AM18" s="11"/>
      <c r="AN18" s="6"/>
      <c r="AO18" s="5"/>
      <c r="AP18" s="5"/>
      <c r="AQ18" s="6"/>
      <c r="AR18" s="5"/>
      <c r="AS18" s="5"/>
      <c r="AT18" s="15"/>
      <c r="AU18" s="13"/>
      <c r="AV18" s="63"/>
      <c r="AW18" s="27"/>
      <c r="AX18" s="63"/>
      <c r="AY18" s="63"/>
      <c r="AZ18" s="63"/>
      <c r="BA18" s="63"/>
      <c r="BB18" s="9"/>
      <c r="BC18" s="64"/>
      <c r="BD18" s="22"/>
      <c r="BE18" s="22"/>
      <c r="BF18" s="22"/>
      <c r="BG18" s="22"/>
      <c r="BH18" s="22"/>
      <c r="BI18" s="22"/>
      <c r="BJ18" s="22"/>
      <c r="BK18" s="22"/>
      <c r="BL18" s="22"/>
      <c r="BM18" s="23"/>
      <c r="BN18" s="24"/>
    </row>
    <row r="19" spans="1:66" ht="18.75" customHeight="1">
      <c r="A19" s="8">
        <v>14</v>
      </c>
      <c r="B19" s="81"/>
      <c r="C19" s="27"/>
      <c r="D19" s="58"/>
      <c r="E19" s="59"/>
      <c r="F19" s="27"/>
      <c r="G19" s="27"/>
      <c r="H19" s="27"/>
      <c r="I19" s="27"/>
      <c r="J19" s="60"/>
      <c r="K19" s="16"/>
      <c r="L19" s="29"/>
      <c r="M19" s="28"/>
      <c r="N19" s="10"/>
      <c r="O19" s="10"/>
      <c r="P19" s="19"/>
      <c r="Q19" s="20"/>
      <c r="R19" s="19"/>
      <c r="S19" s="20"/>
      <c r="T19" s="20"/>
      <c r="U19" s="5"/>
      <c r="V19" s="20"/>
      <c r="W19" s="62"/>
      <c r="X19" s="20"/>
      <c r="Y19" s="20"/>
      <c r="Z19" s="11"/>
      <c r="AA19" s="20"/>
      <c r="AB19" s="20"/>
      <c r="AC19" s="11"/>
      <c r="AD19" s="20"/>
      <c r="AE19" s="20"/>
      <c r="AF19" s="11"/>
      <c r="AG19" s="20"/>
      <c r="AH19" s="20"/>
      <c r="AI19" s="11"/>
      <c r="AJ19" s="20"/>
      <c r="AK19" s="20"/>
      <c r="AL19" s="11"/>
      <c r="AM19" s="11"/>
      <c r="AN19" s="6"/>
      <c r="AO19" s="5"/>
      <c r="AP19" s="5"/>
      <c r="AQ19" s="6"/>
      <c r="AR19" s="5"/>
      <c r="AS19" s="5"/>
      <c r="AT19" s="15"/>
      <c r="AU19" s="13"/>
      <c r="AV19" s="63"/>
      <c r="AW19" s="27"/>
      <c r="AX19" s="63"/>
      <c r="AY19" s="63"/>
      <c r="AZ19" s="63"/>
      <c r="BA19" s="63"/>
      <c r="BB19" s="9"/>
      <c r="BC19" s="64"/>
      <c r="BD19" s="22"/>
      <c r="BE19" s="22"/>
      <c r="BF19" s="22"/>
      <c r="BG19" s="22"/>
      <c r="BH19" s="22"/>
      <c r="BI19" s="22"/>
      <c r="BJ19" s="22"/>
      <c r="BK19" s="22"/>
      <c r="BL19" s="22"/>
      <c r="BM19" s="23"/>
      <c r="BN19" s="24"/>
    </row>
    <row r="20" spans="1:66" ht="18.75" customHeight="1">
      <c r="A20" s="8">
        <v>15</v>
      </c>
      <c r="B20" s="81"/>
      <c r="C20" s="27"/>
      <c r="D20" s="58"/>
      <c r="E20" s="59"/>
      <c r="F20" s="27"/>
      <c r="G20" s="27"/>
      <c r="H20" s="27"/>
      <c r="I20" s="27"/>
      <c r="J20" s="60"/>
      <c r="K20" s="16"/>
      <c r="L20" s="29"/>
      <c r="M20" s="28"/>
      <c r="N20" s="10"/>
      <c r="O20" s="10"/>
      <c r="P20" s="19"/>
      <c r="Q20" s="20"/>
      <c r="R20" s="19"/>
      <c r="S20" s="20"/>
      <c r="T20" s="20"/>
      <c r="U20" s="5"/>
      <c r="V20" s="20"/>
      <c r="W20" s="62"/>
      <c r="X20" s="20"/>
      <c r="Y20" s="20"/>
      <c r="Z20" s="11"/>
      <c r="AA20" s="20"/>
      <c r="AB20" s="20"/>
      <c r="AC20" s="11"/>
      <c r="AD20" s="20"/>
      <c r="AE20" s="20"/>
      <c r="AF20" s="11"/>
      <c r="AG20" s="20"/>
      <c r="AH20" s="20"/>
      <c r="AI20" s="11"/>
      <c r="AJ20" s="20"/>
      <c r="AK20" s="20"/>
      <c r="AL20" s="11"/>
      <c r="AM20" s="11"/>
      <c r="AN20" s="6"/>
      <c r="AO20" s="5"/>
      <c r="AP20" s="5"/>
      <c r="AQ20" s="6"/>
      <c r="AR20" s="5"/>
      <c r="AS20" s="5"/>
      <c r="AT20" s="15"/>
      <c r="AU20" s="13"/>
      <c r="AV20" s="63"/>
      <c r="AW20" s="27"/>
      <c r="AX20" s="63"/>
      <c r="AY20" s="63"/>
      <c r="AZ20" s="63"/>
      <c r="BA20" s="63"/>
      <c r="BB20" s="9"/>
      <c r="BC20" s="64"/>
      <c r="BD20" s="22"/>
      <c r="BE20" s="22"/>
      <c r="BF20" s="22"/>
      <c r="BG20" s="22"/>
      <c r="BH20" s="22"/>
      <c r="BI20" s="22"/>
      <c r="BJ20" s="22"/>
      <c r="BK20" s="22"/>
      <c r="BL20" s="22"/>
      <c r="BM20" s="23"/>
      <c r="BN20" s="24"/>
    </row>
    <row r="21" spans="1:66" ht="18.75" customHeight="1">
      <c r="A21" s="8">
        <v>16</v>
      </c>
      <c r="B21" s="81"/>
      <c r="C21" s="27"/>
      <c r="D21" s="58"/>
      <c r="E21" s="59"/>
      <c r="F21" s="27"/>
      <c r="G21" s="27"/>
      <c r="H21" s="27"/>
      <c r="I21" s="27"/>
      <c r="J21" s="60"/>
      <c r="K21" s="16"/>
      <c r="L21" s="29"/>
      <c r="M21" s="28"/>
      <c r="N21" s="10"/>
      <c r="O21" s="10"/>
      <c r="P21" s="19"/>
      <c r="Q21" s="20"/>
      <c r="R21" s="19"/>
      <c r="S21" s="20"/>
      <c r="T21" s="20"/>
      <c r="U21" s="5"/>
      <c r="V21" s="20"/>
      <c r="W21" s="62"/>
      <c r="X21" s="20"/>
      <c r="Y21" s="20"/>
      <c r="Z21" s="11"/>
      <c r="AA21" s="20"/>
      <c r="AB21" s="20"/>
      <c r="AC21" s="11"/>
      <c r="AD21" s="20"/>
      <c r="AE21" s="20"/>
      <c r="AF21" s="11"/>
      <c r="AG21" s="20"/>
      <c r="AH21" s="20"/>
      <c r="AI21" s="11"/>
      <c r="AJ21" s="20"/>
      <c r="AK21" s="20"/>
      <c r="AL21" s="11"/>
      <c r="AM21" s="11"/>
      <c r="AN21" s="6"/>
      <c r="AO21" s="5"/>
      <c r="AP21" s="5"/>
      <c r="AQ21" s="6"/>
      <c r="AR21" s="5"/>
      <c r="AS21" s="5"/>
      <c r="AT21" s="15"/>
      <c r="AU21" s="13"/>
      <c r="AV21" s="63"/>
      <c r="AW21" s="27"/>
      <c r="AX21" s="63"/>
      <c r="AY21" s="63"/>
      <c r="AZ21" s="63"/>
      <c r="BA21" s="63"/>
      <c r="BB21" s="9"/>
      <c r="BC21" s="64"/>
      <c r="BD21" s="22"/>
      <c r="BE21" s="22"/>
      <c r="BF21" s="22"/>
      <c r="BG21" s="22"/>
      <c r="BH21" s="22"/>
      <c r="BI21" s="22"/>
      <c r="BJ21" s="22"/>
      <c r="BK21" s="22"/>
      <c r="BL21" s="22"/>
      <c r="BM21" s="23"/>
      <c r="BN21" s="24"/>
    </row>
    <row r="22" spans="1:66" ht="18.75" customHeight="1">
      <c r="A22" s="8">
        <v>17</v>
      </c>
      <c r="B22" s="81"/>
      <c r="C22" s="27"/>
      <c r="D22" s="58"/>
      <c r="E22" s="59"/>
      <c r="F22" s="27"/>
      <c r="G22" s="27"/>
      <c r="H22" s="27"/>
      <c r="I22" s="27"/>
      <c r="J22" s="60"/>
      <c r="K22" s="16"/>
      <c r="L22" s="29"/>
      <c r="M22" s="28"/>
      <c r="N22" s="10"/>
      <c r="O22" s="10"/>
      <c r="P22" s="19"/>
      <c r="Q22" s="20"/>
      <c r="R22" s="19"/>
      <c r="S22" s="20"/>
      <c r="T22" s="20"/>
      <c r="U22" s="5"/>
      <c r="V22" s="20"/>
      <c r="W22" s="62"/>
      <c r="X22" s="20"/>
      <c r="Y22" s="20"/>
      <c r="Z22" s="11"/>
      <c r="AA22" s="20"/>
      <c r="AB22" s="20"/>
      <c r="AC22" s="11"/>
      <c r="AD22" s="20"/>
      <c r="AE22" s="20"/>
      <c r="AF22" s="11"/>
      <c r="AG22" s="20"/>
      <c r="AH22" s="20"/>
      <c r="AI22" s="11"/>
      <c r="AJ22" s="20"/>
      <c r="AK22" s="20"/>
      <c r="AL22" s="11"/>
      <c r="AM22" s="11"/>
      <c r="AN22" s="6"/>
      <c r="AO22" s="5"/>
      <c r="AP22" s="5"/>
      <c r="AQ22" s="6"/>
      <c r="AR22" s="5"/>
      <c r="AS22" s="5"/>
      <c r="AT22" s="15"/>
      <c r="AU22" s="13"/>
      <c r="AV22" s="63"/>
      <c r="AW22" s="27"/>
      <c r="AX22" s="63"/>
      <c r="AY22" s="63"/>
      <c r="AZ22" s="63"/>
      <c r="BA22" s="63"/>
      <c r="BB22" s="9"/>
      <c r="BC22" s="64"/>
      <c r="BD22" s="22"/>
      <c r="BE22" s="22"/>
      <c r="BF22" s="22"/>
      <c r="BG22" s="22"/>
      <c r="BH22" s="22"/>
      <c r="BI22" s="22"/>
      <c r="BJ22" s="22"/>
      <c r="BK22" s="22"/>
      <c r="BL22" s="22"/>
      <c r="BM22" s="23"/>
      <c r="BN22" s="24"/>
    </row>
    <row r="23" spans="1:66" ht="18.75" customHeight="1">
      <c r="A23" s="8">
        <v>18</v>
      </c>
      <c r="B23" s="81"/>
      <c r="C23" s="27"/>
      <c r="D23" s="58"/>
      <c r="E23" s="59"/>
      <c r="F23" s="27"/>
      <c r="G23" s="27"/>
      <c r="H23" s="27"/>
      <c r="I23" s="27"/>
      <c r="J23" s="60"/>
      <c r="K23" s="16"/>
      <c r="L23" s="29"/>
      <c r="M23" s="28"/>
      <c r="N23" s="10"/>
      <c r="O23" s="10"/>
      <c r="P23" s="19"/>
      <c r="Q23" s="20"/>
      <c r="R23" s="19"/>
      <c r="S23" s="20"/>
      <c r="T23" s="20"/>
      <c r="U23" s="5"/>
      <c r="V23" s="20"/>
      <c r="W23" s="62"/>
      <c r="X23" s="20"/>
      <c r="Y23" s="20"/>
      <c r="Z23" s="11"/>
      <c r="AA23" s="20"/>
      <c r="AB23" s="20"/>
      <c r="AC23" s="11"/>
      <c r="AD23" s="20"/>
      <c r="AE23" s="20"/>
      <c r="AF23" s="11"/>
      <c r="AG23" s="20"/>
      <c r="AH23" s="20"/>
      <c r="AI23" s="11"/>
      <c r="AJ23" s="20"/>
      <c r="AK23" s="20"/>
      <c r="AL23" s="11"/>
      <c r="AM23" s="11"/>
      <c r="AN23" s="6"/>
      <c r="AO23" s="5"/>
      <c r="AP23" s="5"/>
      <c r="AQ23" s="6"/>
      <c r="AR23" s="5"/>
      <c r="AS23" s="5"/>
      <c r="AT23" s="15"/>
      <c r="AU23" s="13"/>
      <c r="AV23" s="63"/>
      <c r="AW23" s="27"/>
      <c r="AX23" s="63"/>
      <c r="AY23" s="63"/>
      <c r="AZ23" s="63"/>
      <c r="BA23" s="63"/>
      <c r="BB23" s="9"/>
      <c r="BC23" s="64"/>
      <c r="BD23" s="22"/>
      <c r="BE23" s="22"/>
      <c r="BF23" s="22"/>
      <c r="BG23" s="22"/>
      <c r="BH23" s="22"/>
      <c r="BI23" s="22"/>
      <c r="BJ23" s="22"/>
      <c r="BK23" s="22"/>
      <c r="BL23" s="22"/>
      <c r="BM23" s="23"/>
      <c r="BN23" s="24"/>
    </row>
    <row r="24" spans="1:66" ht="18.75" customHeight="1">
      <c r="A24" s="8">
        <v>19</v>
      </c>
      <c r="B24" s="81"/>
      <c r="C24" s="27"/>
      <c r="D24" s="58"/>
      <c r="E24" s="59"/>
      <c r="F24" s="27"/>
      <c r="G24" s="27"/>
      <c r="H24" s="27"/>
      <c r="I24" s="27"/>
      <c r="J24" s="60"/>
      <c r="K24" s="16"/>
      <c r="L24" s="29"/>
      <c r="M24" s="28"/>
      <c r="N24" s="10"/>
      <c r="O24" s="10"/>
      <c r="P24" s="19"/>
      <c r="Q24" s="20"/>
      <c r="R24" s="19"/>
      <c r="S24" s="20"/>
      <c r="T24" s="20"/>
      <c r="U24" s="5"/>
      <c r="V24" s="20"/>
      <c r="W24" s="62"/>
      <c r="X24" s="20"/>
      <c r="Y24" s="20"/>
      <c r="Z24" s="11"/>
      <c r="AA24" s="20"/>
      <c r="AB24" s="20"/>
      <c r="AC24" s="11"/>
      <c r="AD24" s="20"/>
      <c r="AE24" s="20"/>
      <c r="AF24" s="11"/>
      <c r="AG24" s="20"/>
      <c r="AH24" s="20"/>
      <c r="AI24" s="11"/>
      <c r="AJ24" s="20"/>
      <c r="AK24" s="20"/>
      <c r="AL24" s="11"/>
      <c r="AM24" s="11"/>
      <c r="AN24" s="6"/>
      <c r="AO24" s="5"/>
      <c r="AP24" s="5"/>
      <c r="AQ24" s="6"/>
      <c r="AR24" s="5"/>
      <c r="AS24" s="5"/>
      <c r="AT24" s="15"/>
      <c r="AU24" s="13"/>
      <c r="AV24" s="63"/>
      <c r="AW24" s="27"/>
      <c r="AX24" s="63"/>
      <c r="AY24" s="63"/>
      <c r="AZ24" s="63"/>
      <c r="BA24" s="63"/>
      <c r="BB24" s="9"/>
      <c r="BC24" s="64"/>
      <c r="BD24" s="22"/>
      <c r="BE24" s="22"/>
      <c r="BF24" s="22"/>
      <c r="BG24" s="22"/>
      <c r="BH24" s="22"/>
      <c r="BI24" s="22"/>
      <c r="BJ24" s="22"/>
      <c r="BK24" s="22"/>
      <c r="BL24" s="22"/>
      <c r="BM24" s="24"/>
      <c r="BN24" s="24"/>
    </row>
    <row r="25" spans="1:66" ht="18.75" customHeight="1">
      <c r="A25" s="8">
        <v>20</v>
      </c>
      <c r="B25" s="81"/>
      <c r="C25" s="27"/>
      <c r="D25" s="58"/>
      <c r="E25" s="59"/>
      <c r="F25" s="27"/>
      <c r="G25" s="27"/>
      <c r="H25" s="27"/>
      <c r="I25" s="27"/>
      <c r="J25" s="60"/>
      <c r="K25" s="16"/>
      <c r="L25" s="29"/>
      <c r="M25" s="28"/>
      <c r="N25" s="10"/>
      <c r="O25" s="10"/>
      <c r="P25" s="19"/>
      <c r="Q25" s="20"/>
      <c r="R25" s="19"/>
      <c r="S25" s="20"/>
      <c r="T25" s="20"/>
      <c r="U25" s="5"/>
      <c r="V25" s="20"/>
      <c r="W25" s="62"/>
      <c r="X25" s="20"/>
      <c r="Y25" s="20"/>
      <c r="Z25" s="11"/>
      <c r="AA25" s="20"/>
      <c r="AB25" s="20"/>
      <c r="AC25" s="11"/>
      <c r="AD25" s="20"/>
      <c r="AE25" s="20"/>
      <c r="AF25" s="11"/>
      <c r="AG25" s="20"/>
      <c r="AH25" s="20"/>
      <c r="AI25" s="11"/>
      <c r="AJ25" s="20"/>
      <c r="AK25" s="20"/>
      <c r="AL25" s="11"/>
      <c r="AM25" s="11"/>
      <c r="AN25" s="6"/>
      <c r="AO25" s="5"/>
      <c r="AP25" s="5"/>
      <c r="AQ25" s="6"/>
      <c r="AR25" s="5"/>
      <c r="AS25" s="5"/>
      <c r="AT25" s="15"/>
      <c r="AU25" s="13"/>
      <c r="AV25" s="63"/>
      <c r="AW25" s="27"/>
      <c r="AX25" s="63"/>
      <c r="AY25" s="63"/>
      <c r="AZ25" s="63"/>
      <c r="BA25" s="63"/>
      <c r="BB25" s="9"/>
      <c r="BC25" s="64"/>
      <c r="BD25" s="22"/>
      <c r="BE25" s="22"/>
      <c r="BF25" s="22"/>
      <c r="BG25" s="22"/>
      <c r="BH25" s="22"/>
      <c r="BI25" s="22"/>
      <c r="BJ25" s="22"/>
      <c r="BK25" s="22"/>
      <c r="BL25" s="22"/>
      <c r="BM25" s="23"/>
      <c r="BN25" s="24"/>
    </row>
    <row r="26" spans="1:66" ht="18.75" customHeight="1">
      <c r="A26" s="8">
        <v>21</v>
      </c>
      <c r="B26" s="81"/>
      <c r="C26" s="27"/>
      <c r="D26" s="58"/>
      <c r="E26" s="59"/>
      <c r="F26" s="27"/>
      <c r="G26" s="27"/>
      <c r="H26" s="27"/>
      <c r="I26" s="27"/>
      <c r="J26" s="60"/>
      <c r="K26" s="16"/>
      <c r="L26" s="29"/>
      <c r="M26" s="28"/>
      <c r="N26" s="10"/>
      <c r="O26" s="10"/>
      <c r="P26" s="19"/>
      <c r="Q26" s="20"/>
      <c r="R26" s="19"/>
      <c r="S26" s="20"/>
      <c r="T26" s="20"/>
      <c r="U26" s="5"/>
      <c r="V26" s="20"/>
      <c r="W26" s="62"/>
      <c r="X26" s="20"/>
      <c r="Y26" s="20"/>
      <c r="Z26" s="11"/>
      <c r="AA26" s="20"/>
      <c r="AB26" s="20"/>
      <c r="AC26" s="11"/>
      <c r="AD26" s="20"/>
      <c r="AE26" s="20"/>
      <c r="AF26" s="11"/>
      <c r="AG26" s="20"/>
      <c r="AH26" s="20"/>
      <c r="AI26" s="11"/>
      <c r="AJ26" s="20"/>
      <c r="AK26" s="20"/>
      <c r="AL26" s="11"/>
      <c r="AM26" s="11"/>
      <c r="AN26" s="6"/>
      <c r="AO26" s="5"/>
      <c r="AP26" s="5"/>
      <c r="AQ26" s="6"/>
      <c r="AR26" s="5"/>
      <c r="AS26" s="5"/>
      <c r="AT26" s="15"/>
      <c r="AU26" s="13"/>
      <c r="AV26" s="63"/>
      <c r="AW26" s="27"/>
      <c r="AX26" s="63"/>
      <c r="AY26" s="63"/>
      <c r="AZ26" s="63"/>
      <c r="BA26" s="63"/>
      <c r="BB26" s="9"/>
      <c r="BC26" s="64"/>
      <c r="BD26" s="22"/>
      <c r="BE26" s="22"/>
      <c r="BF26" s="22"/>
      <c r="BG26" s="22"/>
      <c r="BH26" s="22"/>
      <c r="BI26" s="22"/>
      <c r="BJ26" s="22"/>
      <c r="BK26" s="22"/>
      <c r="BL26" s="22"/>
      <c r="BM26" s="23"/>
      <c r="BN26" s="24"/>
    </row>
    <row r="27" spans="1:66" ht="18.75" customHeight="1">
      <c r="A27" s="8">
        <v>22</v>
      </c>
      <c r="B27" s="81"/>
      <c r="C27" s="27"/>
      <c r="D27" s="58"/>
      <c r="E27" s="59"/>
      <c r="F27" s="27"/>
      <c r="G27" s="27"/>
      <c r="H27" s="27"/>
      <c r="I27" s="27"/>
      <c r="J27" s="60"/>
      <c r="K27" s="16"/>
      <c r="L27" s="29"/>
      <c r="M27" s="28"/>
      <c r="N27" s="10"/>
      <c r="O27" s="10"/>
      <c r="P27" s="19"/>
      <c r="Q27" s="20"/>
      <c r="R27" s="19"/>
      <c r="S27" s="20"/>
      <c r="T27" s="20"/>
      <c r="U27" s="5"/>
      <c r="V27" s="20"/>
      <c r="W27" s="62"/>
      <c r="X27" s="20"/>
      <c r="Y27" s="20"/>
      <c r="Z27" s="11"/>
      <c r="AA27" s="20"/>
      <c r="AB27" s="20"/>
      <c r="AC27" s="11"/>
      <c r="AD27" s="20"/>
      <c r="AE27" s="20"/>
      <c r="AF27" s="11"/>
      <c r="AG27" s="20"/>
      <c r="AH27" s="20"/>
      <c r="AI27" s="11"/>
      <c r="AJ27" s="20"/>
      <c r="AK27" s="20"/>
      <c r="AL27" s="11"/>
      <c r="AM27" s="11"/>
      <c r="AN27" s="6"/>
      <c r="AO27" s="5"/>
      <c r="AP27" s="5"/>
      <c r="AQ27" s="6"/>
      <c r="AR27" s="5"/>
      <c r="AS27" s="5"/>
      <c r="AT27" s="15"/>
      <c r="AU27" s="13"/>
      <c r="AV27" s="63"/>
      <c r="AW27" s="27"/>
      <c r="AX27" s="63"/>
      <c r="AY27" s="63"/>
      <c r="AZ27" s="63"/>
      <c r="BA27" s="63"/>
      <c r="BB27" s="9"/>
      <c r="BC27" s="64"/>
      <c r="BD27" s="22"/>
      <c r="BE27" s="22"/>
      <c r="BF27" s="22"/>
      <c r="BG27" s="22"/>
      <c r="BH27" s="22"/>
      <c r="BI27" s="22"/>
      <c r="BJ27" s="22"/>
      <c r="BK27" s="22"/>
      <c r="BL27" s="22"/>
      <c r="BM27" s="23"/>
      <c r="BN27" s="24"/>
    </row>
    <row r="28" spans="1:66" ht="18.75" customHeight="1">
      <c r="A28" s="8">
        <v>23</v>
      </c>
      <c r="B28" s="81"/>
      <c r="C28" s="27"/>
      <c r="D28" s="58"/>
      <c r="E28" s="59"/>
      <c r="F28" s="27"/>
      <c r="G28" s="27"/>
      <c r="H28" s="27"/>
      <c r="I28" s="27"/>
      <c r="J28" s="60"/>
      <c r="K28" s="16"/>
      <c r="L28" s="29"/>
      <c r="M28" s="28"/>
      <c r="N28" s="10"/>
      <c r="O28" s="10"/>
      <c r="P28" s="19"/>
      <c r="Q28" s="20"/>
      <c r="R28" s="19"/>
      <c r="S28" s="20"/>
      <c r="T28" s="20"/>
      <c r="U28" s="5"/>
      <c r="V28" s="20"/>
      <c r="W28" s="62"/>
      <c r="X28" s="20"/>
      <c r="Y28" s="20"/>
      <c r="Z28" s="11"/>
      <c r="AA28" s="20"/>
      <c r="AB28" s="20"/>
      <c r="AC28" s="11"/>
      <c r="AD28" s="20"/>
      <c r="AE28" s="20"/>
      <c r="AF28" s="11"/>
      <c r="AG28" s="20"/>
      <c r="AH28" s="20"/>
      <c r="AI28" s="11"/>
      <c r="AJ28" s="20"/>
      <c r="AK28" s="20"/>
      <c r="AL28" s="11"/>
      <c r="AM28" s="11"/>
      <c r="AN28" s="6"/>
      <c r="AO28" s="5"/>
      <c r="AP28" s="5"/>
      <c r="AQ28" s="6"/>
      <c r="AR28" s="5"/>
      <c r="AS28" s="5"/>
      <c r="AT28" s="15"/>
      <c r="AU28" s="13"/>
      <c r="AV28" s="63"/>
      <c r="AW28" s="27"/>
      <c r="AX28" s="63"/>
      <c r="AY28" s="63"/>
      <c r="AZ28" s="63"/>
      <c r="BA28" s="63"/>
      <c r="BB28" s="9"/>
      <c r="BC28" s="64"/>
      <c r="BD28" s="22"/>
      <c r="BE28" s="22"/>
      <c r="BF28" s="22"/>
      <c r="BG28" s="22"/>
      <c r="BH28" s="22"/>
      <c r="BI28" s="22"/>
      <c r="BJ28" s="22"/>
      <c r="BK28" s="22"/>
      <c r="BL28" s="22"/>
      <c r="BM28" s="23"/>
      <c r="BN28" s="24"/>
    </row>
    <row r="29" spans="1:66" ht="18.75" customHeight="1">
      <c r="A29" s="8">
        <v>24</v>
      </c>
      <c r="B29" s="81"/>
      <c r="C29" s="27"/>
      <c r="D29" s="58"/>
      <c r="E29" s="59"/>
      <c r="F29" s="27"/>
      <c r="G29" s="27"/>
      <c r="H29" s="27"/>
      <c r="I29" s="27"/>
      <c r="J29" s="60"/>
      <c r="K29" s="16"/>
      <c r="L29" s="29"/>
      <c r="M29" s="28"/>
      <c r="N29" s="10"/>
      <c r="O29" s="10"/>
      <c r="P29" s="19"/>
      <c r="Q29" s="20"/>
      <c r="R29" s="19"/>
      <c r="S29" s="20"/>
      <c r="T29" s="20"/>
      <c r="U29" s="5"/>
      <c r="V29" s="20"/>
      <c r="W29" s="62"/>
      <c r="X29" s="20"/>
      <c r="Y29" s="20"/>
      <c r="Z29" s="11"/>
      <c r="AA29" s="20"/>
      <c r="AB29" s="20"/>
      <c r="AC29" s="11"/>
      <c r="AD29" s="20"/>
      <c r="AE29" s="20"/>
      <c r="AF29" s="11"/>
      <c r="AG29" s="20"/>
      <c r="AH29" s="20"/>
      <c r="AI29" s="11"/>
      <c r="AJ29" s="20"/>
      <c r="AK29" s="20"/>
      <c r="AL29" s="11"/>
      <c r="AM29" s="11"/>
      <c r="AN29" s="6"/>
      <c r="AO29" s="5"/>
      <c r="AP29" s="5"/>
      <c r="AQ29" s="6"/>
      <c r="AR29" s="5"/>
      <c r="AS29" s="5"/>
      <c r="AT29" s="15"/>
      <c r="AU29" s="13"/>
      <c r="AV29" s="63"/>
      <c r="AW29" s="27"/>
      <c r="AX29" s="63"/>
      <c r="AY29" s="63"/>
      <c r="AZ29" s="63"/>
      <c r="BA29" s="63"/>
      <c r="BB29" s="9"/>
      <c r="BC29" s="64"/>
      <c r="BD29" s="22"/>
      <c r="BE29" s="22"/>
      <c r="BF29" s="22"/>
      <c r="BG29" s="22"/>
      <c r="BH29" s="22"/>
      <c r="BI29" s="22"/>
      <c r="BJ29" s="22"/>
      <c r="BK29" s="22"/>
      <c r="BL29" s="22"/>
      <c r="BM29" s="23"/>
      <c r="BN29" s="24"/>
    </row>
    <row r="30" spans="1:66" ht="18.75" customHeight="1">
      <c r="A30" s="8">
        <v>25</v>
      </c>
      <c r="B30" s="81"/>
      <c r="C30" s="27"/>
      <c r="D30" s="58"/>
      <c r="E30" s="59"/>
      <c r="F30" s="27"/>
      <c r="G30" s="27"/>
      <c r="H30" s="27"/>
      <c r="I30" s="27"/>
      <c r="J30" s="60"/>
      <c r="K30" s="16"/>
      <c r="L30" s="29"/>
      <c r="M30" s="28"/>
      <c r="N30" s="10"/>
      <c r="O30" s="10"/>
      <c r="P30" s="19"/>
      <c r="Q30" s="20"/>
      <c r="R30" s="19"/>
      <c r="S30" s="20"/>
      <c r="T30" s="20"/>
      <c r="U30" s="5"/>
      <c r="V30" s="20"/>
      <c r="W30" s="62"/>
      <c r="X30" s="20"/>
      <c r="Y30" s="20"/>
      <c r="Z30" s="11"/>
      <c r="AA30" s="20"/>
      <c r="AB30" s="20"/>
      <c r="AC30" s="11"/>
      <c r="AD30" s="20"/>
      <c r="AE30" s="20"/>
      <c r="AF30" s="11"/>
      <c r="AG30" s="20"/>
      <c r="AH30" s="20"/>
      <c r="AI30" s="11"/>
      <c r="AJ30" s="20"/>
      <c r="AK30" s="20"/>
      <c r="AL30" s="11"/>
      <c r="AM30" s="11"/>
      <c r="AN30" s="6"/>
      <c r="AO30" s="5"/>
      <c r="AP30" s="5"/>
      <c r="AQ30" s="6"/>
      <c r="AR30" s="5"/>
      <c r="AS30" s="5"/>
      <c r="AT30" s="15"/>
      <c r="AU30" s="13"/>
      <c r="AV30" s="63"/>
      <c r="AW30" s="27"/>
      <c r="AX30" s="63"/>
      <c r="AY30" s="63"/>
      <c r="AZ30" s="63"/>
      <c r="BA30" s="63"/>
      <c r="BB30" s="9"/>
      <c r="BC30" s="64"/>
      <c r="BD30" s="22"/>
      <c r="BE30" s="22"/>
      <c r="BF30" s="22"/>
      <c r="BG30" s="22"/>
      <c r="BH30" s="22"/>
      <c r="BI30" s="22"/>
      <c r="BJ30" s="22"/>
      <c r="BK30" s="22"/>
      <c r="BL30" s="22"/>
      <c r="BM30" s="24"/>
      <c r="BN30" s="24"/>
    </row>
    <row r="31" spans="1:66" ht="18.75" customHeight="1">
      <c r="A31" s="8">
        <v>26</v>
      </c>
      <c r="B31" s="81"/>
      <c r="C31" s="27"/>
      <c r="D31" s="58"/>
      <c r="E31" s="59"/>
      <c r="F31" s="27"/>
      <c r="G31" s="27"/>
      <c r="H31" s="27"/>
      <c r="I31" s="27"/>
      <c r="J31" s="60"/>
      <c r="K31" s="16"/>
      <c r="L31" s="29"/>
      <c r="M31" s="28"/>
      <c r="N31" s="10"/>
      <c r="O31" s="10"/>
      <c r="P31" s="19"/>
      <c r="Q31" s="20"/>
      <c r="R31" s="19"/>
      <c r="S31" s="20"/>
      <c r="T31" s="20"/>
      <c r="U31" s="5"/>
      <c r="V31" s="20"/>
      <c r="W31" s="62"/>
      <c r="X31" s="20"/>
      <c r="Y31" s="20"/>
      <c r="Z31" s="11"/>
      <c r="AA31" s="20"/>
      <c r="AB31" s="20"/>
      <c r="AC31" s="11"/>
      <c r="AD31" s="20"/>
      <c r="AE31" s="20"/>
      <c r="AF31" s="11"/>
      <c r="AG31" s="20"/>
      <c r="AH31" s="20"/>
      <c r="AI31" s="11"/>
      <c r="AJ31" s="20"/>
      <c r="AK31" s="20"/>
      <c r="AL31" s="11"/>
      <c r="AM31" s="11"/>
      <c r="AN31" s="6"/>
      <c r="AO31" s="5"/>
      <c r="AP31" s="5"/>
      <c r="AQ31" s="6"/>
      <c r="AR31" s="5"/>
      <c r="AS31" s="5"/>
      <c r="AT31" s="15"/>
      <c r="AU31" s="13"/>
      <c r="AV31" s="63"/>
      <c r="AW31" s="27"/>
      <c r="AX31" s="63"/>
      <c r="AY31" s="63"/>
      <c r="AZ31" s="63"/>
      <c r="BA31" s="63"/>
      <c r="BB31" s="9"/>
      <c r="BC31" s="64"/>
      <c r="BD31" s="22"/>
      <c r="BE31" s="22"/>
      <c r="BF31" s="22"/>
      <c r="BG31" s="22"/>
      <c r="BH31" s="22"/>
      <c r="BI31" s="22"/>
      <c r="BJ31" s="22"/>
      <c r="BK31" s="22"/>
      <c r="BL31" s="22"/>
      <c r="BM31" s="23"/>
      <c r="BN31" s="24"/>
    </row>
    <row r="32" spans="1:66" ht="18.75" customHeight="1">
      <c r="A32" s="8">
        <v>27</v>
      </c>
      <c r="B32" s="81"/>
      <c r="C32" s="27"/>
      <c r="D32" s="58"/>
      <c r="E32" s="59"/>
      <c r="F32" s="27"/>
      <c r="G32" s="27"/>
      <c r="H32" s="27"/>
      <c r="I32" s="27"/>
      <c r="J32" s="60"/>
      <c r="K32" s="16"/>
      <c r="L32" s="29"/>
      <c r="M32" s="28"/>
      <c r="N32" s="10"/>
      <c r="O32" s="10"/>
      <c r="P32" s="19"/>
      <c r="Q32" s="20"/>
      <c r="R32" s="19"/>
      <c r="S32" s="20"/>
      <c r="T32" s="20"/>
      <c r="U32" s="5"/>
      <c r="V32" s="20"/>
      <c r="W32" s="62"/>
      <c r="X32" s="20"/>
      <c r="Y32" s="20"/>
      <c r="Z32" s="11"/>
      <c r="AA32" s="20"/>
      <c r="AB32" s="20"/>
      <c r="AC32" s="11"/>
      <c r="AD32" s="20"/>
      <c r="AE32" s="20"/>
      <c r="AF32" s="11"/>
      <c r="AG32" s="20"/>
      <c r="AH32" s="20"/>
      <c r="AI32" s="11"/>
      <c r="AJ32" s="20"/>
      <c r="AK32" s="20"/>
      <c r="AL32" s="11"/>
      <c r="AM32" s="11"/>
      <c r="AN32" s="6"/>
      <c r="AO32" s="5"/>
      <c r="AP32" s="5"/>
      <c r="AQ32" s="6"/>
      <c r="AR32" s="5"/>
      <c r="AS32" s="5"/>
      <c r="AT32" s="15"/>
      <c r="AU32" s="13"/>
      <c r="AV32" s="63"/>
      <c r="AW32" s="27"/>
      <c r="AX32" s="63"/>
      <c r="AY32" s="63"/>
      <c r="AZ32" s="63"/>
      <c r="BA32" s="63"/>
      <c r="BB32" s="9"/>
      <c r="BC32" s="64"/>
      <c r="BD32" s="22"/>
      <c r="BE32" s="22"/>
      <c r="BF32" s="22"/>
      <c r="BG32" s="22"/>
      <c r="BH32" s="22"/>
      <c r="BI32" s="22"/>
      <c r="BJ32" s="22"/>
      <c r="BK32" s="22"/>
      <c r="BL32" s="22"/>
      <c r="BM32" s="23"/>
      <c r="BN32" s="24"/>
    </row>
    <row r="33" spans="1:66" ht="18.75" customHeight="1">
      <c r="A33" s="8">
        <v>28</v>
      </c>
      <c r="B33" s="81"/>
      <c r="C33" s="27"/>
      <c r="D33" s="58"/>
      <c r="E33" s="59"/>
      <c r="F33" s="27"/>
      <c r="G33" s="27"/>
      <c r="H33" s="27"/>
      <c r="I33" s="27"/>
      <c r="J33" s="60"/>
      <c r="K33" s="16"/>
      <c r="L33" s="29"/>
      <c r="M33" s="28"/>
      <c r="N33" s="10"/>
      <c r="O33" s="10"/>
      <c r="P33" s="19"/>
      <c r="Q33" s="20"/>
      <c r="R33" s="19"/>
      <c r="S33" s="20"/>
      <c r="T33" s="20"/>
      <c r="U33" s="5"/>
      <c r="V33" s="20"/>
      <c r="W33" s="62"/>
      <c r="X33" s="20"/>
      <c r="Y33" s="20"/>
      <c r="Z33" s="11"/>
      <c r="AA33" s="20"/>
      <c r="AB33" s="20"/>
      <c r="AC33" s="11"/>
      <c r="AD33" s="20"/>
      <c r="AE33" s="20"/>
      <c r="AF33" s="11"/>
      <c r="AG33" s="20"/>
      <c r="AH33" s="20"/>
      <c r="AI33" s="11"/>
      <c r="AJ33" s="20"/>
      <c r="AK33" s="20"/>
      <c r="AL33" s="11"/>
      <c r="AM33" s="11"/>
      <c r="AN33" s="6"/>
      <c r="AO33" s="5"/>
      <c r="AP33" s="5"/>
      <c r="AQ33" s="6"/>
      <c r="AR33" s="5"/>
      <c r="AS33" s="5"/>
      <c r="AT33" s="15"/>
      <c r="AU33" s="13"/>
      <c r="AV33" s="63"/>
      <c r="AW33" s="27"/>
      <c r="AX33" s="63"/>
      <c r="AY33" s="63"/>
      <c r="AZ33" s="63"/>
      <c r="BA33" s="63"/>
      <c r="BB33" s="9"/>
      <c r="BC33" s="64"/>
      <c r="BD33" s="22"/>
      <c r="BE33" s="22"/>
      <c r="BF33" s="22"/>
      <c r="BG33" s="22"/>
      <c r="BH33" s="22"/>
      <c r="BI33" s="22"/>
      <c r="BJ33" s="22"/>
      <c r="BK33" s="22"/>
      <c r="BL33" s="22"/>
      <c r="BM33" s="23"/>
      <c r="BN33" s="24"/>
    </row>
    <row r="34" spans="1:66" ht="18.75" customHeight="1">
      <c r="A34" s="8">
        <v>29</v>
      </c>
      <c r="B34" s="81"/>
      <c r="C34" s="27"/>
      <c r="D34" s="58"/>
      <c r="E34" s="59"/>
      <c r="F34" s="27"/>
      <c r="G34" s="27"/>
      <c r="H34" s="27"/>
      <c r="I34" s="27"/>
      <c r="J34" s="60"/>
      <c r="K34" s="16"/>
      <c r="L34" s="29"/>
      <c r="M34" s="28"/>
      <c r="N34" s="10"/>
      <c r="O34" s="10"/>
      <c r="P34" s="19"/>
      <c r="Q34" s="20"/>
      <c r="R34" s="19"/>
      <c r="S34" s="20"/>
      <c r="T34" s="20"/>
      <c r="U34" s="5"/>
      <c r="V34" s="20"/>
      <c r="W34" s="62"/>
      <c r="X34" s="20"/>
      <c r="Y34" s="20"/>
      <c r="Z34" s="11"/>
      <c r="AA34" s="20"/>
      <c r="AB34" s="20"/>
      <c r="AC34" s="11"/>
      <c r="AD34" s="20"/>
      <c r="AE34" s="20"/>
      <c r="AF34" s="11"/>
      <c r="AG34" s="20"/>
      <c r="AH34" s="20"/>
      <c r="AI34" s="11"/>
      <c r="AJ34" s="20"/>
      <c r="AK34" s="20"/>
      <c r="AL34" s="11"/>
      <c r="AM34" s="11"/>
      <c r="AN34" s="6"/>
      <c r="AO34" s="5"/>
      <c r="AP34" s="5"/>
      <c r="AQ34" s="6"/>
      <c r="AR34" s="5"/>
      <c r="AS34" s="5"/>
      <c r="AT34" s="15"/>
      <c r="AU34" s="13"/>
      <c r="AV34" s="63"/>
      <c r="AW34" s="27"/>
      <c r="AX34" s="63"/>
      <c r="AY34" s="63"/>
      <c r="AZ34" s="63"/>
      <c r="BA34" s="63"/>
      <c r="BB34" s="9"/>
      <c r="BC34" s="64"/>
      <c r="BD34" s="22"/>
      <c r="BE34" s="22"/>
      <c r="BF34" s="22"/>
      <c r="BG34" s="22"/>
      <c r="BH34" s="22"/>
      <c r="BI34" s="22"/>
      <c r="BJ34" s="22"/>
      <c r="BK34" s="22"/>
      <c r="BL34" s="22"/>
      <c r="BM34" s="24"/>
      <c r="BN34" s="24"/>
    </row>
    <row r="35" spans="1:66" ht="18.75" customHeight="1">
      <c r="A35" s="8">
        <v>30</v>
      </c>
      <c r="B35" s="81"/>
      <c r="C35" s="27"/>
      <c r="D35" s="58"/>
      <c r="E35" s="59"/>
      <c r="F35" s="27"/>
      <c r="G35" s="27"/>
      <c r="H35" s="27"/>
      <c r="I35" s="27"/>
      <c r="J35" s="61"/>
      <c r="K35" s="82"/>
      <c r="L35" s="29"/>
      <c r="M35" s="28"/>
      <c r="N35" s="10"/>
      <c r="O35" s="10"/>
      <c r="P35" s="19"/>
      <c r="Q35" s="20"/>
      <c r="R35" s="19"/>
      <c r="S35" s="20"/>
      <c r="T35" s="20"/>
      <c r="U35" s="5"/>
      <c r="V35" s="20"/>
      <c r="W35" s="62"/>
      <c r="X35" s="20"/>
      <c r="Y35" s="20"/>
      <c r="Z35" s="11"/>
      <c r="AA35" s="20"/>
      <c r="AB35" s="20"/>
      <c r="AC35" s="11"/>
      <c r="AD35" s="20"/>
      <c r="AE35" s="20"/>
      <c r="AF35" s="11"/>
      <c r="AG35" s="20"/>
      <c r="AH35" s="20"/>
      <c r="AI35" s="11"/>
      <c r="AJ35" s="20"/>
      <c r="AK35" s="20"/>
      <c r="AL35" s="11"/>
      <c r="AM35" s="11"/>
      <c r="AN35" s="6"/>
      <c r="AO35" s="5"/>
      <c r="AP35" s="5"/>
      <c r="AQ35" s="6"/>
      <c r="AR35" s="5"/>
      <c r="AS35" s="5"/>
      <c r="AT35" s="15"/>
      <c r="AU35" s="13"/>
      <c r="AV35" s="63"/>
      <c r="AW35" s="27"/>
      <c r="AX35" s="63"/>
      <c r="AY35" s="63"/>
      <c r="AZ35" s="63"/>
      <c r="BA35" s="63"/>
      <c r="BB35" s="9"/>
      <c r="BC35" s="27"/>
      <c r="BD35" s="22"/>
      <c r="BE35" s="22"/>
      <c r="BF35" s="22"/>
      <c r="BG35" s="22"/>
      <c r="BH35" s="22"/>
      <c r="BI35" s="22"/>
      <c r="BJ35" s="22"/>
      <c r="BK35" s="22"/>
      <c r="BL35" s="22"/>
      <c r="BM35" s="23"/>
      <c r="BN35" s="24"/>
    </row>
    <row r="36" spans="1:66" ht="19.5" customHeight="1">
      <c r="A36" s="8">
        <v>31</v>
      </c>
      <c r="B36" s="81"/>
      <c r="C36" s="27"/>
      <c r="D36" s="58"/>
      <c r="E36" s="59"/>
      <c r="F36" s="27"/>
      <c r="G36" s="27"/>
      <c r="H36" s="27"/>
      <c r="I36" s="27"/>
      <c r="J36" s="60"/>
      <c r="K36" s="16"/>
      <c r="L36" s="29"/>
      <c r="M36" s="28"/>
      <c r="N36" s="10"/>
      <c r="O36" s="10"/>
      <c r="P36" s="19"/>
      <c r="Q36" s="20"/>
      <c r="R36" s="19"/>
      <c r="S36" s="20"/>
      <c r="T36" s="20"/>
      <c r="U36" s="5"/>
      <c r="V36" s="20"/>
      <c r="W36" s="62"/>
      <c r="X36" s="20"/>
      <c r="Y36" s="20"/>
      <c r="Z36" s="11"/>
      <c r="AA36" s="20"/>
      <c r="AB36" s="20"/>
      <c r="AC36" s="11"/>
      <c r="AD36" s="20"/>
      <c r="AE36" s="20"/>
      <c r="AF36" s="11"/>
      <c r="AG36" s="20"/>
      <c r="AH36" s="20"/>
      <c r="AI36" s="11"/>
      <c r="AJ36" s="20"/>
      <c r="AK36" s="20"/>
      <c r="AL36" s="11"/>
      <c r="AM36" s="11"/>
      <c r="AN36" s="6"/>
      <c r="AO36" s="5"/>
      <c r="AP36" s="5"/>
      <c r="AQ36" s="6"/>
      <c r="AR36" s="5"/>
      <c r="AS36" s="5"/>
      <c r="AT36" s="15"/>
      <c r="AU36" s="13"/>
      <c r="AV36" s="63"/>
      <c r="AW36" s="27"/>
      <c r="AX36" s="63"/>
      <c r="AY36" s="63"/>
      <c r="AZ36" s="63"/>
      <c r="BA36" s="63"/>
      <c r="BB36" s="9"/>
      <c r="BC36" s="64"/>
      <c r="BD36" s="22"/>
      <c r="BE36" s="22"/>
      <c r="BF36" s="22"/>
      <c r="BG36" s="22"/>
      <c r="BH36" s="22"/>
      <c r="BI36" s="22"/>
      <c r="BJ36" s="22"/>
      <c r="BK36" s="22"/>
      <c r="BL36" s="22"/>
      <c r="BM36" s="23"/>
      <c r="BN36" s="24"/>
    </row>
    <row r="37" spans="1:66" ht="19.5" customHeight="1">
      <c r="A37" s="8">
        <v>32</v>
      </c>
      <c r="B37" s="81"/>
      <c r="C37" s="27"/>
      <c r="D37" s="58"/>
      <c r="E37" s="59"/>
      <c r="F37" s="27"/>
      <c r="G37" s="27"/>
      <c r="H37" s="27"/>
      <c r="I37" s="27"/>
      <c r="J37" s="60"/>
      <c r="K37" s="16"/>
      <c r="L37" s="29"/>
      <c r="M37" s="28"/>
      <c r="N37" s="10"/>
      <c r="O37" s="10"/>
      <c r="P37" s="19"/>
      <c r="Q37" s="20"/>
      <c r="R37" s="19"/>
      <c r="S37" s="20"/>
      <c r="T37" s="20"/>
      <c r="U37" s="5"/>
      <c r="V37" s="20"/>
      <c r="W37" s="62"/>
      <c r="X37" s="20"/>
      <c r="Y37" s="20"/>
      <c r="Z37" s="11"/>
      <c r="AA37" s="20"/>
      <c r="AB37" s="20"/>
      <c r="AC37" s="11"/>
      <c r="AD37" s="20"/>
      <c r="AE37" s="20"/>
      <c r="AF37" s="11"/>
      <c r="AG37" s="20"/>
      <c r="AH37" s="20"/>
      <c r="AI37" s="11"/>
      <c r="AJ37" s="20"/>
      <c r="AK37" s="20"/>
      <c r="AL37" s="11"/>
      <c r="AM37" s="11"/>
      <c r="AN37" s="6"/>
      <c r="AO37" s="5"/>
      <c r="AP37" s="5"/>
      <c r="AQ37" s="6"/>
      <c r="AR37" s="5"/>
      <c r="AS37" s="5"/>
      <c r="AT37" s="15"/>
      <c r="AU37" s="13"/>
      <c r="AV37" s="63"/>
      <c r="AW37" s="27"/>
      <c r="AX37" s="63"/>
      <c r="AY37" s="63"/>
      <c r="AZ37" s="63"/>
      <c r="BA37" s="63"/>
      <c r="BB37" s="9"/>
      <c r="BC37" s="64"/>
      <c r="BD37" s="22"/>
      <c r="BE37" s="22"/>
      <c r="BF37" s="22"/>
      <c r="BG37" s="22"/>
      <c r="BH37" s="22"/>
      <c r="BI37" s="22"/>
      <c r="BJ37" s="22"/>
      <c r="BK37" s="22"/>
      <c r="BL37" s="22"/>
      <c r="BM37" s="24"/>
      <c r="BN37" s="24"/>
    </row>
    <row r="38" spans="1:66" ht="18.75" customHeight="1">
      <c r="A38" s="8">
        <v>33</v>
      </c>
      <c r="B38" s="81"/>
      <c r="C38" s="27"/>
      <c r="D38" s="58"/>
      <c r="E38" s="59"/>
      <c r="F38" s="27"/>
      <c r="G38" s="27"/>
      <c r="H38" s="27"/>
      <c r="I38" s="27"/>
      <c r="J38" s="60"/>
      <c r="K38" s="16"/>
      <c r="L38" s="29"/>
      <c r="M38" s="28"/>
      <c r="N38" s="10"/>
      <c r="O38" s="10"/>
      <c r="P38" s="19"/>
      <c r="Q38" s="20"/>
      <c r="R38" s="19"/>
      <c r="S38" s="20"/>
      <c r="T38" s="20"/>
      <c r="U38" s="5"/>
      <c r="V38" s="20"/>
      <c r="W38" s="62"/>
      <c r="X38" s="20"/>
      <c r="Y38" s="20"/>
      <c r="Z38" s="11"/>
      <c r="AA38" s="20"/>
      <c r="AB38" s="20"/>
      <c r="AC38" s="11"/>
      <c r="AD38" s="20"/>
      <c r="AE38" s="20"/>
      <c r="AF38" s="11"/>
      <c r="AG38" s="20"/>
      <c r="AH38" s="20"/>
      <c r="AI38" s="11"/>
      <c r="AJ38" s="20"/>
      <c r="AK38" s="20"/>
      <c r="AL38" s="11"/>
      <c r="AM38" s="11"/>
      <c r="AN38" s="6"/>
      <c r="AO38" s="5"/>
      <c r="AP38" s="5"/>
      <c r="AQ38" s="6"/>
      <c r="AR38" s="5"/>
      <c r="AS38" s="5"/>
      <c r="AT38" s="15"/>
      <c r="AU38" s="13"/>
      <c r="AV38" s="63"/>
      <c r="AW38" s="27"/>
      <c r="AX38" s="63"/>
      <c r="AY38" s="63"/>
      <c r="AZ38" s="63"/>
      <c r="BA38" s="63"/>
      <c r="BB38" s="9"/>
      <c r="BC38" s="64"/>
      <c r="BD38" s="22"/>
      <c r="BE38" s="22"/>
      <c r="BF38" s="22"/>
      <c r="BG38" s="22"/>
      <c r="BH38" s="22"/>
      <c r="BI38" s="22"/>
      <c r="BJ38" s="22"/>
      <c r="BK38" s="22"/>
      <c r="BL38" s="22"/>
      <c r="BM38" s="23"/>
      <c r="BN38" s="24"/>
    </row>
    <row r="39" spans="1:66" ht="18.75" customHeight="1">
      <c r="A39" s="8">
        <v>34</v>
      </c>
      <c r="B39" s="81"/>
      <c r="C39" s="27"/>
      <c r="D39" s="58"/>
      <c r="E39" s="59"/>
      <c r="F39" s="27"/>
      <c r="G39" s="27"/>
      <c r="H39" s="27"/>
      <c r="I39" s="27"/>
      <c r="J39" s="60"/>
      <c r="K39" s="16"/>
      <c r="L39" s="29"/>
      <c r="M39" s="28"/>
      <c r="N39" s="10"/>
      <c r="O39" s="10"/>
      <c r="P39" s="19"/>
      <c r="Q39" s="20"/>
      <c r="R39" s="19"/>
      <c r="S39" s="20"/>
      <c r="T39" s="20"/>
      <c r="U39" s="5"/>
      <c r="V39" s="20"/>
      <c r="W39" s="62"/>
      <c r="X39" s="20"/>
      <c r="Y39" s="20"/>
      <c r="Z39" s="11"/>
      <c r="AA39" s="20"/>
      <c r="AB39" s="20"/>
      <c r="AC39" s="11"/>
      <c r="AD39" s="20"/>
      <c r="AE39" s="20"/>
      <c r="AF39" s="11"/>
      <c r="AG39" s="20"/>
      <c r="AH39" s="20"/>
      <c r="AI39" s="11"/>
      <c r="AJ39" s="20"/>
      <c r="AK39" s="20"/>
      <c r="AL39" s="11"/>
      <c r="AM39" s="11"/>
      <c r="AN39" s="6"/>
      <c r="AO39" s="5"/>
      <c r="AP39" s="5"/>
      <c r="AQ39" s="6"/>
      <c r="AR39" s="5"/>
      <c r="AS39" s="5"/>
      <c r="AT39" s="15"/>
      <c r="AU39" s="13"/>
      <c r="AV39" s="63"/>
      <c r="AW39" s="27"/>
      <c r="AX39" s="63"/>
      <c r="AY39" s="63"/>
      <c r="AZ39" s="63"/>
      <c r="BA39" s="63"/>
      <c r="BB39" s="9"/>
      <c r="BC39" s="64"/>
      <c r="BD39" s="22"/>
      <c r="BE39" s="22"/>
      <c r="BF39" s="22"/>
      <c r="BG39" s="22"/>
      <c r="BH39" s="22"/>
      <c r="BI39" s="22"/>
      <c r="BJ39" s="22"/>
      <c r="BK39" s="22"/>
      <c r="BL39" s="22"/>
      <c r="BM39" s="23"/>
      <c r="BN39" s="24"/>
    </row>
    <row r="40" spans="1:66" ht="18.75" customHeight="1">
      <c r="A40" s="8">
        <v>35</v>
      </c>
      <c r="B40" s="81"/>
      <c r="C40" s="27"/>
      <c r="D40" s="58"/>
      <c r="E40" s="59"/>
      <c r="F40" s="27"/>
      <c r="G40" s="27"/>
      <c r="H40" s="27"/>
      <c r="I40" s="27"/>
      <c r="J40" s="60"/>
      <c r="K40" s="16"/>
      <c r="L40" s="29"/>
      <c r="M40" s="28"/>
      <c r="N40" s="10"/>
      <c r="O40" s="10"/>
      <c r="P40" s="19"/>
      <c r="Q40" s="20"/>
      <c r="R40" s="19"/>
      <c r="S40" s="20"/>
      <c r="T40" s="20"/>
      <c r="U40" s="5"/>
      <c r="V40" s="20"/>
      <c r="W40" s="62"/>
      <c r="X40" s="20"/>
      <c r="Y40" s="20"/>
      <c r="Z40" s="11"/>
      <c r="AA40" s="20"/>
      <c r="AB40" s="20"/>
      <c r="AC40" s="11"/>
      <c r="AD40" s="20"/>
      <c r="AE40" s="20"/>
      <c r="AF40" s="11"/>
      <c r="AG40" s="20"/>
      <c r="AH40" s="20"/>
      <c r="AI40" s="11"/>
      <c r="AJ40" s="20"/>
      <c r="AK40" s="20"/>
      <c r="AL40" s="11"/>
      <c r="AM40" s="11"/>
      <c r="AN40" s="6"/>
      <c r="AO40" s="5"/>
      <c r="AP40" s="5"/>
      <c r="AQ40" s="6"/>
      <c r="AR40" s="5"/>
      <c r="AS40" s="5"/>
      <c r="AT40" s="15"/>
      <c r="AU40" s="13"/>
      <c r="AV40" s="63"/>
      <c r="AW40" s="27"/>
      <c r="AX40" s="63"/>
      <c r="AY40" s="63"/>
      <c r="AZ40" s="63"/>
      <c r="BA40" s="63"/>
      <c r="BB40" s="9"/>
      <c r="BC40" s="64"/>
      <c r="BD40" s="22"/>
      <c r="BE40" s="22"/>
      <c r="BF40" s="22"/>
      <c r="BG40" s="22"/>
      <c r="BH40" s="22"/>
      <c r="BI40" s="22"/>
      <c r="BJ40" s="22"/>
      <c r="BK40" s="22"/>
      <c r="BL40" s="22"/>
      <c r="BM40" s="23"/>
      <c r="BN40" s="24"/>
    </row>
    <row r="41" spans="1:66" ht="18.75" customHeight="1">
      <c r="A41" s="8">
        <v>36</v>
      </c>
      <c r="B41" s="81"/>
      <c r="C41" s="27"/>
      <c r="D41" s="58"/>
      <c r="E41" s="59"/>
      <c r="F41" s="27"/>
      <c r="G41" s="27"/>
      <c r="H41" s="27"/>
      <c r="I41" s="27"/>
      <c r="J41" s="60"/>
      <c r="K41" s="16"/>
      <c r="L41" s="29"/>
      <c r="M41" s="28"/>
      <c r="N41" s="10"/>
      <c r="O41" s="10"/>
      <c r="P41" s="19"/>
      <c r="Q41" s="20"/>
      <c r="R41" s="19"/>
      <c r="S41" s="20"/>
      <c r="T41" s="20"/>
      <c r="U41" s="5"/>
      <c r="V41" s="20"/>
      <c r="W41" s="62"/>
      <c r="X41" s="20"/>
      <c r="Y41" s="20"/>
      <c r="Z41" s="11"/>
      <c r="AA41" s="20"/>
      <c r="AB41" s="20"/>
      <c r="AC41" s="11"/>
      <c r="AD41" s="20"/>
      <c r="AE41" s="20"/>
      <c r="AF41" s="11"/>
      <c r="AG41" s="20"/>
      <c r="AH41" s="20"/>
      <c r="AI41" s="11"/>
      <c r="AJ41" s="20"/>
      <c r="AK41" s="20"/>
      <c r="AL41" s="11"/>
      <c r="AM41" s="11"/>
      <c r="AN41" s="6"/>
      <c r="AO41" s="5"/>
      <c r="AP41" s="5"/>
      <c r="AQ41" s="6"/>
      <c r="AR41" s="5"/>
      <c r="AS41" s="5"/>
      <c r="AT41" s="15"/>
      <c r="AU41" s="13"/>
      <c r="AV41" s="63"/>
      <c r="AW41" s="27"/>
      <c r="AX41" s="63"/>
      <c r="AY41" s="63"/>
      <c r="AZ41" s="63"/>
      <c r="BA41" s="63"/>
      <c r="BB41" s="9"/>
      <c r="BC41" s="64"/>
      <c r="BD41" s="22"/>
      <c r="BE41" s="22"/>
      <c r="BF41" s="22"/>
      <c r="BG41" s="22"/>
      <c r="BH41" s="22"/>
      <c r="BI41" s="22"/>
      <c r="BJ41" s="22"/>
      <c r="BK41" s="22"/>
      <c r="BL41" s="22"/>
      <c r="BM41" s="23"/>
      <c r="BN41" s="24"/>
    </row>
    <row r="42" spans="1:66" ht="18.75" customHeight="1">
      <c r="A42" s="8">
        <v>37</v>
      </c>
      <c r="B42" s="81"/>
      <c r="C42" s="27"/>
      <c r="D42" s="58"/>
      <c r="E42" s="59"/>
      <c r="F42" s="27"/>
      <c r="G42" s="27"/>
      <c r="H42" s="27"/>
      <c r="I42" s="27"/>
      <c r="J42" s="60"/>
      <c r="K42" s="16"/>
      <c r="L42" s="29"/>
      <c r="M42" s="28"/>
      <c r="N42" s="10"/>
      <c r="O42" s="10"/>
      <c r="P42" s="19"/>
      <c r="Q42" s="20"/>
      <c r="R42" s="19"/>
      <c r="S42" s="20"/>
      <c r="T42" s="20"/>
      <c r="U42" s="5"/>
      <c r="V42" s="20"/>
      <c r="W42" s="62"/>
      <c r="X42" s="20"/>
      <c r="Y42" s="20"/>
      <c r="Z42" s="11"/>
      <c r="AA42" s="20"/>
      <c r="AB42" s="20"/>
      <c r="AC42" s="11"/>
      <c r="AD42" s="20"/>
      <c r="AE42" s="20"/>
      <c r="AF42" s="11"/>
      <c r="AG42" s="20"/>
      <c r="AH42" s="20"/>
      <c r="AI42" s="11"/>
      <c r="AJ42" s="20"/>
      <c r="AK42" s="20"/>
      <c r="AL42" s="11"/>
      <c r="AM42" s="11"/>
      <c r="AN42" s="6"/>
      <c r="AO42" s="5"/>
      <c r="AP42" s="5"/>
      <c r="AQ42" s="6"/>
      <c r="AR42" s="5"/>
      <c r="AS42" s="5"/>
      <c r="AT42" s="15"/>
      <c r="AU42" s="13"/>
      <c r="AV42" s="63"/>
      <c r="AW42" s="27"/>
      <c r="AX42" s="63"/>
      <c r="AY42" s="63"/>
      <c r="AZ42" s="63"/>
      <c r="BA42" s="63"/>
      <c r="BB42" s="9"/>
      <c r="BC42" s="64"/>
      <c r="BD42" s="22"/>
      <c r="BE42" s="22"/>
      <c r="BF42" s="22"/>
      <c r="BG42" s="22"/>
      <c r="BH42" s="22"/>
      <c r="BI42" s="22"/>
      <c r="BJ42" s="22"/>
      <c r="BK42" s="22"/>
      <c r="BL42" s="22"/>
      <c r="BM42" s="23"/>
      <c r="BN42" s="24"/>
    </row>
    <row r="43" spans="1:66" ht="18.75" customHeight="1">
      <c r="A43" s="8">
        <v>38</v>
      </c>
      <c r="B43" s="81"/>
      <c r="C43" s="27"/>
      <c r="D43" s="58"/>
      <c r="E43" s="59"/>
      <c r="F43" s="27"/>
      <c r="G43" s="27"/>
      <c r="H43" s="27"/>
      <c r="I43" s="27"/>
      <c r="J43" s="60"/>
      <c r="K43" s="16"/>
      <c r="L43" s="29"/>
      <c r="M43" s="28"/>
      <c r="N43" s="10"/>
      <c r="O43" s="10"/>
      <c r="P43" s="19"/>
      <c r="Q43" s="20"/>
      <c r="R43" s="19"/>
      <c r="S43" s="20"/>
      <c r="T43" s="20"/>
      <c r="U43" s="5"/>
      <c r="V43" s="20"/>
      <c r="W43" s="62"/>
      <c r="X43" s="20"/>
      <c r="Y43" s="20"/>
      <c r="Z43" s="11"/>
      <c r="AA43" s="20"/>
      <c r="AB43" s="20"/>
      <c r="AC43" s="11"/>
      <c r="AD43" s="20"/>
      <c r="AE43" s="20"/>
      <c r="AF43" s="11"/>
      <c r="AG43" s="20"/>
      <c r="AH43" s="20"/>
      <c r="AI43" s="11"/>
      <c r="AJ43" s="20"/>
      <c r="AK43" s="20"/>
      <c r="AL43" s="11"/>
      <c r="AM43" s="11"/>
      <c r="AN43" s="6"/>
      <c r="AO43" s="5"/>
      <c r="AP43" s="5"/>
      <c r="AQ43" s="6"/>
      <c r="AR43" s="5"/>
      <c r="AS43" s="5"/>
      <c r="AT43" s="15"/>
      <c r="AU43" s="13"/>
      <c r="AV43" s="63"/>
      <c r="AW43" s="27"/>
      <c r="AX43" s="63"/>
      <c r="AY43" s="63"/>
      <c r="AZ43" s="63"/>
      <c r="BA43" s="63"/>
      <c r="BB43" s="9"/>
      <c r="BC43" s="64"/>
      <c r="BD43" s="22"/>
      <c r="BE43" s="22"/>
      <c r="BF43" s="22"/>
      <c r="BG43" s="22"/>
      <c r="BH43" s="22"/>
      <c r="BI43" s="22"/>
      <c r="BJ43" s="22"/>
      <c r="BK43" s="22"/>
      <c r="BL43" s="22"/>
      <c r="BM43" s="23"/>
      <c r="BN43" s="24"/>
    </row>
    <row r="44" spans="1:66" ht="18.75" customHeight="1">
      <c r="A44" s="8">
        <v>39</v>
      </c>
      <c r="B44" s="81"/>
      <c r="C44" s="27"/>
      <c r="D44" s="58"/>
      <c r="E44" s="59"/>
      <c r="F44" s="27"/>
      <c r="G44" s="27"/>
      <c r="H44" s="27"/>
      <c r="I44" s="27"/>
      <c r="J44" s="60"/>
      <c r="K44" s="16"/>
      <c r="L44" s="29"/>
      <c r="M44" s="28"/>
      <c r="N44" s="10"/>
      <c r="O44" s="10"/>
      <c r="P44" s="19"/>
      <c r="Q44" s="20"/>
      <c r="R44" s="19"/>
      <c r="S44" s="20"/>
      <c r="T44" s="20"/>
      <c r="U44" s="5"/>
      <c r="V44" s="20"/>
      <c r="W44" s="62"/>
      <c r="X44" s="20"/>
      <c r="Y44" s="20"/>
      <c r="Z44" s="11"/>
      <c r="AA44" s="20"/>
      <c r="AB44" s="20"/>
      <c r="AC44" s="11"/>
      <c r="AD44" s="20"/>
      <c r="AE44" s="20"/>
      <c r="AF44" s="11"/>
      <c r="AG44" s="20"/>
      <c r="AH44" s="20"/>
      <c r="AI44" s="11"/>
      <c r="AJ44" s="20"/>
      <c r="AK44" s="20"/>
      <c r="AL44" s="11"/>
      <c r="AM44" s="11"/>
      <c r="AN44" s="6"/>
      <c r="AO44" s="5"/>
      <c r="AP44" s="5"/>
      <c r="AQ44" s="6"/>
      <c r="AR44" s="5"/>
      <c r="AS44" s="5"/>
      <c r="AT44" s="15"/>
      <c r="AU44" s="13"/>
      <c r="AV44" s="63"/>
      <c r="AW44" s="27"/>
      <c r="AX44" s="63"/>
      <c r="AY44" s="63"/>
      <c r="AZ44" s="63"/>
      <c r="BA44" s="63"/>
      <c r="BB44" s="9"/>
      <c r="BC44" s="64"/>
      <c r="BD44" s="22"/>
      <c r="BE44" s="22"/>
      <c r="BF44" s="22"/>
      <c r="BG44" s="22"/>
      <c r="BH44" s="22"/>
      <c r="BI44" s="22"/>
      <c r="BJ44" s="22"/>
      <c r="BK44" s="22"/>
      <c r="BL44" s="22"/>
      <c r="BM44" s="23"/>
      <c r="BN44" s="24"/>
    </row>
    <row r="45" spans="1:66" ht="18.75" customHeight="1">
      <c r="A45" s="8">
        <v>40</v>
      </c>
      <c r="B45" s="81"/>
      <c r="C45" s="27"/>
      <c r="D45" s="58"/>
      <c r="E45" s="59"/>
      <c r="F45" s="27"/>
      <c r="G45" s="27"/>
      <c r="H45" s="27"/>
      <c r="I45" s="27"/>
      <c r="J45" s="60"/>
      <c r="K45" s="16"/>
      <c r="L45" s="29"/>
      <c r="M45" s="28"/>
      <c r="N45" s="10"/>
      <c r="O45" s="10"/>
      <c r="P45" s="19"/>
      <c r="Q45" s="20"/>
      <c r="R45" s="19"/>
      <c r="S45" s="20"/>
      <c r="T45" s="20"/>
      <c r="U45" s="5"/>
      <c r="V45" s="20"/>
      <c r="W45" s="62"/>
      <c r="X45" s="20"/>
      <c r="Y45" s="20"/>
      <c r="Z45" s="11"/>
      <c r="AA45" s="20"/>
      <c r="AB45" s="20"/>
      <c r="AC45" s="11"/>
      <c r="AD45" s="20"/>
      <c r="AE45" s="20"/>
      <c r="AF45" s="11"/>
      <c r="AG45" s="20"/>
      <c r="AH45" s="20"/>
      <c r="AI45" s="11"/>
      <c r="AJ45" s="20"/>
      <c r="AK45" s="20"/>
      <c r="AL45" s="11"/>
      <c r="AM45" s="11"/>
      <c r="AN45" s="6"/>
      <c r="AO45" s="5"/>
      <c r="AP45" s="5"/>
      <c r="AQ45" s="6"/>
      <c r="AR45" s="5"/>
      <c r="AS45" s="5"/>
      <c r="AT45" s="15"/>
      <c r="AU45" s="13"/>
      <c r="AV45" s="63"/>
      <c r="AW45" s="27"/>
      <c r="AX45" s="63"/>
      <c r="AY45" s="63"/>
      <c r="AZ45" s="63"/>
      <c r="BA45" s="63"/>
      <c r="BB45" s="9"/>
      <c r="BC45" s="64"/>
      <c r="BD45" s="22"/>
      <c r="BE45" s="22"/>
      <c r="BF45" s="22"/>
      <c r="BG45" s="22"/>
      <c r="BH45" s="22"/>
      <c r="BI45" s="22"/>
      <c r="BJ45" s="22"/>
      <c r="BK45" s="22"/>
      <c r="BL45" s="22"/>
      <c r="BM45" s="23"/>
      <c r="BN45" s="24"/>
    </row>
    <row r="46" spans="1:66" ht="18.75" customHeight="1">
      <c r="A46" s="8">
        <v>41</v>
      </c>
      <c r="B46" s="81"/>
      <c r="C46" s="27"/>
      <c r="D46" s="58"/>
      <c r="E46" s="59"/>
      <c r="F46" s="27"/>
      <c r="G46" s="27"/>
      <c r="H46" s="27"/>
      <c r="I46" s="27"/>
      <c r="J46" s="60"/>
      <c r="K46" s="16"/>
      <c r="L46" s="29"/>
      <c r="M46" s="28"/>
      <c r="N46" s="10"/>
      <c r="O46" s="10"/>
      <c r="P46" s="19"/>
      <c r="Q46" s="20"/>
      <c r="R46" s="19"/>
      <c r="S46" s="20"/>
      <c r="T46" s="20"/>
      <c r="U46" s="5"/>
      <c r="V46" s="20"/>
      <c r="W46" s="62"/>
      <c r="X46" s="20"/>
      <c r="Y46" s="20"/>
      <c r="Z46" s="11"/>
      <c r="AA46" s="20"/>
      <c r="AB46" s="20"/>
      <c r="AC46" s="11"/>
      <c r="AD46" s="20"/>
      <c r="AE46" s="20"/>
      <c r="AF46" s="11"/>
      <c r="AG46" s="20"/>
      <c r="AH46" s="20"/>
      <c r="AI46" s="11"/>
      <c r="AJ46" s="20"/>
      <c r="AK46" s="20"/>
      <c r="AL46" s="11"/>
      <c r="AM46" s="11"/>
      <c r="AN46" s="6"/>
      <c r="AO46" s="5"/>
      <c r="AP46" s="5"/>
      <c r="AQ46" s="6"/>
      <c r="AR46" s="5"/>
      <c r="AS46" s="5"/>
      <c r="AT46" s="15"/>
      <c r="AU46" s="13"/>
      <c r="AV46" s="63"/>
      <c r="AW46" s="27"/>
      <c r="AX46" s="63"/>
      <c r="AY46" s="63"/>
      <c r="AZ46" s="63"/>
      <c r="BA46" s="63"/>
      <c r="BB46" s="9"/>
      <c r="BC46" s="64"/>
      <c r="BD46" s="22"/>
      <c r="BE46" s="22"/>
      <c r="BF46" s="22"/>
      <c r="BG46" s="22"/>
      <c r="BH46" s="22"/>
      <c r="BI46" s="22"/>
      <c r="BJ46" s="22"/>
      <c r="BK46" s="22"/>
      <c r="BL46" s="22"/>
      <c r="BM46" s="23"/>
      <c r="BN46" s="24"/>
    </row>
    <row r="47" spans="1:66" ht="18.75" customHeight="1">
      <c r="A47" s="8">
        <v>42</v>
      </c>
      <c r="B47" s="81"/>
      <c r="C47" s="27"/>
      <c r="D47" s="58"/>
      <c r="E47" s="59"/>
      <c r="F47" s="27"/>
      <c r="G47" s="27"/>
      <c r="H47" s="27"/>
      <c r="I47" s="27"/>
      <c r="J47" s="60"/>
      <c r="K47" s="16"/>
      <c r="L47" s="29"/>
      <c r="M47" s="28"/>
      <c r="N47" s="10"/>
      <c r="O47" s="10"/>
      <c r="P47" s="19"/>
      <c r="Q47" s="20"/>
      <c r="R47" s="19"/>
      <c r="S47" s="20"/>
      <c r="T47" s="20"/>
      <c r="U47" s="5"/>
      <c r="V47" s="20"/>
      <c r="W47" s="62"/>
      <c r="X47" s="20"/>
      <c r="Y47" s="20"/>
      <c r="Z47" s="11"/>
      <c r="AA47" s="20"/>
      <c r="AB47" s="20"/>
      <c r="AC47" s="11"/>
      <c r="AD47" s="20"/>
      <c r="AE47" s="20"/>
      <c r="AF47" s="11"/>
      <c r="AG47" s="20"/>
      <c r="AH47" s="20"/>
      <c r="AI47" s="11"/>
      <c r="AJ47" s="20"/>
      <c r="AK47" s="20"/>
      <c r="AL47" s="11"/>
      <c r="AM47" s="11"/>
      <c r="AN47" s="6"/>
      <c r="AO47" s="5"/>
      <c r="AP47" s="5"/>
      <c r="AQ47" s="6"/>
      <c r="AR47" s="5"/>
      <c r="AS47" s="5"/>
      <c r="AT47" s="15"/>
      <c r="AU47" s="13"/>
      <c r="AV47" s="63"/>
      <c r="AW47" s="27"/>
      <c r="AX47" s="63"/>
      <c r="AY47" s="63"/>
      <c r="AZ47" s="63"/>
      <c r="BA47" s="63"/>
      <c r="BB47" s="9"/>
      <c r="BC47" s="64"/>
      <c r="BD47" s="22"/>
      <c r="BE47" s="22"/>
      <c r="BF47" s="22"/>
      <c r="BG47" s="22"/>
      <c r="BH47" s="22"/>
      <c r="BI47" s="22"/>
      <c r="BJ47" s="22"/>
      <c r="BK47" s="22"/>
      <c r="BL47" s="22"/>
      <c r="BM47" s="23"/>
      <c r="BN47" s="24"/>
    </row>
    <row r="48" spans="1:66" ht="18.75" customHeight="1">
      <c r="A48" s="8">
        <v>43</v>
      </c>
      <c r="B48" s="81"/>
      <c r="C48" s="27"/>
      <c r="D48" s="58"/>
      <c r="E48" s="59"/>
      <c r="F48" s="27"/>
      <c r="G48" s="27"/>
      <c r="H48" s="27"/>
      <c r="I48" s="27"/>
      <c r="J48" s="60"/>
      <c r="K48" s="16"/>
      <c r="L48" s="29"/>
      <c r="M48" s="28"/>
      <c r="N48" s="10"/>
      <c r="O48" s="10"/>
      <c r="P48" s="19"/>
      <c r="Q48" s="20"/>
      <c r="R48" s="19"/>
      <c r="S48" s="20"/>
      <c r="T48" s="20"/>
      <c r="U48" s="5"/>
      <c r="V48" s="20"/>
      <c r="W48" s="62"/>
      <c r="X48" s="20"/>
      <c r="Y48" s="20"/>
      <c r="Z48" s="11"/>
      <c r="AA48" s="20"/>
      <c r="AB48" s="20"/>
      <c r="AC48" s="11"/>
      <c r="AD48" s="20"/>
      <c r="AE48" s="20"/>
      <c r="AF48" s="11"/>
      <c r="AG48" s="20"/>
      <c r="AH48" s="20"/>
      <c r="AI48" s="11"/>
      <c r="AJ48" s="20"/>
      <c r="AK48" s="20"/>
      <c r="AL48" s="11"/>
      <c r="AM48" s="11"/>
      <c r="AN48" s="6"/>
      <c r="AO48" s="5"/>
      <c r="AP48" s="5"/>
      <c r="AQ48" s="6"/>
      <c r="AR48" s="5"/>
      <c r="AS48" s="5"/>
      <c r="AT48" s="15"/>
      <c r="AU48" s="13"/>
      <c r="AV48" s="63"/>
      <c r="AW48" s="27"/>
      <c r="AX48" s="63"/>
      <c r="AY48" s="63"/>
      <c r="AZ48" s="63"/>
      <c r="BA48" s="63"/>
      <c r="BB48" s="9"/>
      <c r="BC48" s="64"/>
      <c r="BD48" s="22"/>
      <c r="BE48" s="22"/>
      <c r="BF48" s="22"/>
      <c r="BG48" s="22"/>
      <c r="BH48" s="22"/>
      <c r="BI48" s="22"/>
      <c r="BJ48" s="22"/>
      <c r="BK48" s="22"/>
      <c r="BL48" s="22"/>
      <c r="BM48" s="23"/>
      <c r="BN48" s="24"/>
    </row>
    <row r="49" spans="1:66" ht="18.75" customHeight="1">
      <c r="A49" s="8">
        <v>44</v>
      </c>
      <c r="B49" s="81"/>
      <c r="C49" s="27"/>
      <c r="D49" s="58"/>
      <c r="E49" s="59"/>
      <c r="F49" s="27"/>
      <c r="G49" s="27"/>
      <c r="H49" s="27"/>
      <c r="I49" s="27"/>
      <c r="J49" s="60"/>
      <c r="K49" s="16"/>
      <c r="L49" s="29"/>
      <c r="M49" s="28"/>
      <c r="N49" s="10"/>
      <c r="O49" s="10"/>
      <c r="P49" s="19"/>
      <c r="Q49" s="20"/>
      <c r="R49" s="19"/>
      <c r="S49" s="20"/>
      <c r="T49" s="20"/>
      <c r="U49" s="5"/>
      <c r="V49" s="20"/>
      <c r="W49" s="62"/>
      <c r="X49" s="20"/>
      <c r="Y49" s="20"/>
      <c r="Z49" s="11"/>
      <c r="AA49" s="20"/>
      <c r="AB49" s="20"/>
      <c r="AC49" s="11"/>
      <c r="AD49" s="20"/>
      <c r="AE49" s="20"/>
      <c r="AF49" s="11"/>
      <c r="AG49" s="20"/>
      <c r="AH49" s="20"/>
      <c r="AI49" s="11"/>
      <c r="AJ49" s="20"/>
      <c r="AK49" s="20"/>
      <c r="AL49" s="11"/>
      <c r="AM49" s="11"/>
      <c r="AN49" s="6"/>
      <c r="AO49" s="5"/>
      <c r="AP49" s="5"/>
      <c r="AQ49" s="6"/>
      <c r="AR49" s="5"/>
      <c r="AS49" s="5"/>
      <c r="AT49" s="15"/>
      <c r="AU49" s="13"/>
      <c r="AV49" s="63"/>
      <c r="AW49" s="27"/>
      <c r="AX49" s="63"/>
      <c r="AY49" s="63"/>
      <c r="AZ49" s="63"/>
      <c r="BA49" s="63"/>
      <c r="BB49" s="9"/>
      <c r="BC49" s="64"/>
      <c r="BD49" s="22"/>
      <c r="BE49" s="22"/>
      <c r="BF49" s="22"/>
      <c r="BG49" s="22"/>
      <c r="BH49" s="22"/>
      <c r="BI49" s="22"/>
      <c r="BJ49" s="22"/>
      <c r="BK49" s="22"/>
      <c r="BL49" s="22"/>
      <c r="BM49" s="23"/>
      <c r="BN49" s="24"/>
    </row>
    <row r="50" spans="1:66" ht="18.75" customHeight="1">
      <c r="A50" s="8">
        <v>45</v>
      </c>
      <c r="B50" s="81"/>
      <c r="C50" s="27"/>
      <c r="D50" s="58"/>
      <c r="E50" s="59"/>
      <c r="F50" s="27"/>
      <c r="G50" s="27"/>
      <c r="H50" s="27"/>
      <c r="I50" s="27"/>
      <c r="J50" s="60"/>
      <c r="K50" s="16"/>
      <c r="L50" s="29"/>
      <c r="M50" s="28"/>
      <c r="N50" s="10"/>
      <c r="O50" s="10"/>
      <c r="P50" s="19"/>
      <c r="Q50" s="20"/>
      <c r="R50" s="19"/>
      <c r="S50" s="20"/>
      <c r="T50" s="20"/>
      <c r="U50" s="5"/>
      <c r="V50" s="20"/>
      <c r="W50" s="62"/>
      <c r="X50" s="20"/>
      <c r="Y50" s="20"/>
      <c r="Z50" s="11"/>
      <c r="AA50" s="20"/>
      <c r="AB50" s="20"/>
      <c r="AC50" s="11"/>
      <c r="AD50" s="20"/>
      <c r="AE50" s="20"/>
      <c r="AF50" s="11"/>
      <c r="AG50" s="20"/>
      <c r="AH50" s="20"/>
      <c r="AI50" s="11"/>
      <c r="AJ50" s="20"/>
      <c r="AK50" s="20"/>
      <c r="AL50" s="11"/>
      <c r="AM50" s="11"/>
      <c r="AN50" s="6"/>
      <c r="AO50" s="5"/>
      <c r="AP50" s="5"/>
      <c r="AQ50" s="6"/>
      <c r="AR50" s="5"/>
      <c r="AS50" s="5"/>
      <c r="AT50" s="15"/>
      <c r="AU50" s="13"/>
      <c r="AV50" s="63"/>
      <c r="AW50" s="27"/>
      <c r="AX50" s="63"/>
      <c r="AY50" s="63"/>
      <c r="AZ50" s="63"/>
      <c r="BA50" s="63"/>
      <c r="BB50" s="9"/>
      <c r="BC50" s="64"/>
      <c r="BD50" s="22"/>
      <c r="BE50" s="22"/>
      <c r="BF50" s="22"/>
      <c r="BG50" s="22"/>
      <c r="BH50" s="22"/>
      <c r="BI50" s="22"/>
      <c r="BJ50" s="22"/>
      <c r="BK50" s="22"/>
      <c r="BL50" s="22"/>
      <c r="BM50" s="23"/>
      <c r="BN50" s="24"/>
    </row>
    <row r="51" spans="1:66" ht="18.75" customHeight="1">
      <c r="A51" s="8">
        <v>46</v>
      </c>
      <c r="B51" s="81"/>
      <c r="C51" s="27"/>
      <c r="D51" s="58"/>
      <c r="E51" s="59"/>
      <c r="F51" s="27"/>
      <c r="G51" s="27"/>
      <c r="H51" s="27"/>
      <c r="I51" s="27"/>
      <c r="J51" s="60"/>
      <c r="K51" s="16"/>
      <c r="L51" s="29"/>
      <c r="M51" s="28"/>
      <c r="N51" s="10"/>
      <c r="O51" s="10"/>
      <c r="P51" s="19"/>
      <c r="Q51" s="20"/>
      <c r="R51" s="19"/>
      <c r="S51" s="20"/>
      <c r="T51" s="20"/>
      <c r="U51" s="5"/>
      <c r="V51" s="20"/>
      <c r="W51" s="62"/>
      <c r="X51" s="20"/>
      <c r="Y51" s="20"/>
      <c r="Z51" s="11"/>
      <c r="AA51" s="20"/>
      <c r="AB51" s="20"/>
      <c r="AC51" s="11"/>
      <c r="AD51" s="20"/>
      <c r="AE51" s="20"/>
      <c r="AF51" s="11"/>
      <c r="AG51" s="20"/>
      <c r="AH51" s="20"/>
      <c r="AI51" s="11"/>
      <c r="AJ51" s="20"/>
      <c r="AK51" s="20"/>
      <c r="AL51" s="11"/>
      <c r="AM51" s="11"/>
      <c r="AN51" s="6"/>
      <c r="AO51" s="5"/>
      <c r="AP51" s="5"/>
      <c r="AQ51" s="6"/>
      <c r="AR51" s="5"/>
      <c r="AS51" s="5"/>
      <c r="AT51" s="15"/>
      <c r="AU51" s="13"/>
      <c r="AV51" s="63"/>
      <c r="AW51" s="27"/>
      <c r="AX51" s="63"/>
      <c r="AY51" s="63"/>
      <c r="AZ51" s="63"/>
      <c r="BA51" s="63"/>
      <c r="BB51" s="9"/>
      <c r="BC51" s="64"/>
      <c r="BD51" s="22"/>
      <c r="BE51" s="22"/>
      <c r="BF51" s="22"/>
      <c r="BG51" s="22"/>
      <c r="BH51" s="22"/>
      <c r="BI51" s="22"/>
      <c r="BJ51" s="22"/>
      <c r="BK51" s="22"/>
      <c r="BL51" s="22"/>
      <c r="BM51" s="23"/>
      <c r="BN51" s="24"/>
    </row>
    <row r="52" spans="1:66" ht="18.75" customHeight="1">
      <c r="A52" s="8">
        <v>47</v>
      </c>
      <c r="B52" s="81"/>
      <c r="C52" s="27"/>
      <c r="D52" s="58"/>
      <c r="E52" s="59"/>
      <c r="F52" s="27"/>
      <c r="G52" s="27"/>
      <c r="H52" s="27"/>
      <c r="I52" s="27"/>
      <c r="J52" s="60"/>
      <c r="K52" s="16"/>
      <c r="L52" s="29"/>
      <c r="M52" s="28"/>
      <c r="N52" s="10"/>
      <c r="O52" s="10"/>
      <c r="P52" s="19"/>
      <c r="Q52" s="20"/>
      <c r="R52" s="19"/>
      <c r="S52" s="20"/>
      <c r="T52" s="20"/>
      <c r="U52" s="5"/>
      <c r="V52" s="20"/>
      <c r="W52" s="62"/>
      <c r="X52" s="20"/>
      <c r="Y52" s="20"/>
      <c r="Z52" s="11"/>
      <c r="AA52" s="20"/>
      <c r="AB52" s="20"/>
      <c r="AC52" s="11"/>
      <c r="AD52" s="20"/>
      <c r="AE52" s="20"/>
      <c r="AF52" s="11"/>
      <c r="AG52" s="20"/>
      <c r="AH52" s="20"/>
      <c r="AI52" s="11"/>
      <c r="AJ52" s="20"/>
      <c r="AK52" s="20"/>
      <c r="AL52" s="11"/>
      <c r="AM52" s="11"/>
      <c r="AN52" s="6"/>
      <c r="AO52" s="5"/>
      <c r="AP52" s="5"/>
      <c r="AQ52" s="6"/>
      <c r="AR52" s="5"/>
      <c r="AS52" s="5"/>
      <c r="AT52" s="15"/>
      <c r="AU52" s="13"/>
      <c r="AV52" s="63"/>
      <c r="AW52" s="27"/>
      <c r="AX52" s="63"/>
      <c r="AY52" s="63"/>
      <c r="AZ52" s="63"/>
      <c r="BA52" s="63"/>
      <c r="BB52" s="9"/>
      <c r="BC52" s="64"/>
      <c r="BD52" s="22"/>
      <c r="BE52" s="22"/>
      <c r="BF52" s="22"/>
      <c r="BG52" s="22"/>
      <c r="BH52" s="22"/>
      <c r="BI52" s="22"/>
      <c r="BJ52" s="22"/>
      <c r="BK52" s="22"/>
      <c r="BL52" s="22"/>
      <c r="BM52" s="23"/>
      <c r="BN52" s="24"/>
    </row>
    <row r="53" spans="1:66" ht="18.75" customHeight="1">
      <c r="A53" s="8">
        <v>48</v>
      </c>
      <c r="B53" s="81"/>
      <c r="C53" s="27"/>
      <c r="D53" s="58"/>
      <c r="E53" s="59"/>
      <c r="F53" s="27"/>
      <c r="G53" s="27"/>
      <c r="H53" s="27"/>
      <c r="I53" s="27"/>
      <c r="J53" s="60"/>
      <c r="K53" s="16"/>
      <c r="L53" s="29"/>
      <c r="M53" s="28"/>
      <c r="N53" s="10"/>
      <c r="O53" s="10"/>
      <c r="P53" s="19"/>
      <c r="Q53" s="20"/>
      <c r="R53" s="19"/>
      <c r="S53" s="20"/>
      <c r="T53" s="20"/>
      <c r="U53" s="5"/>
      <c r="V53" s="20"/>
      <c r="W53" s="62"/>
      <c r="X53" s="20"/>
      <c r="Y53" s="20"/>
      <c r="Z53" s="11"/>
      <c r="AA53" s="20"/>
      <c r="AB53" s="20"/>
      <c r="AC53" s="11"/>
      <c r="AD53" s="20"/>
      <c r="AE53" s="20"/>
      <c r="AF53" s="11"/>
      <c r="AG53" s="20"/>
      <c r="AH53" s="20"/>
      <c r="AI53" s="11"/>
      <c r="AJ53" s="20"/>
      <c r="AK53" s="20"/>
      <c r="AL53" s="11"/>
      <c r="AM53" s="11"/>
      <c r="AN53" s="6"/>
      <c r="AO53" s="5"/>
      <c r="AP53" s="5"/>
      <c r="AQ53" s="6"/>
      <c r="AR53" s="5"/>
      <c r="AS53" s="5"/>
      <c r="AT53" s="15"/>
      <c r="AU53" s="13"/>
      <c r="AV53" s="63"/>
      <c r="AW53" s="27"/>
      <c r="AX53" s="63"/>
      <c r="AY53" s="63"/>
      <c r="AZ53" s="63"/>
      <c r="BA53" s="63"/>
      <c r="BB53" s="9"/>
      <c r="BC53" s="64"/>
      <c r="BD53" s="22"/>
      <c r="BE53" s="22"/>
      <c r="BF53" s="22"/>
      <c r="BG53" s="22"/>
      <c r="BH53" s="22"/>
      <c r="BI53" s="22"/>
      <c r="BJ53" s="22"/>
      <c r="BK53" s="22"/>
      <c r="BL53" s="22"/>
      <c r="BM53" s="23"/>
      <c r="BN53" s="24"/>
    </row>
    <row r="54" spans="1:66" ht="18.75" customHeight="1">
      <c r="A54" s="8">
        <v>49</v>
      </c>
      <c r="B54" s="81"/>
      <c r="C54" s="27"/>
      <c r="D54" s="58"/>
      <c r="E54" s="59"/>
      <c r="F54" s="27"/>
      <c r="G54" s="27"/>
      <c r="H54" s="27"/>
      <c r="I54" s="27"/>
      <c r="J54" s="60"/>
      <c r="K54" s="16"/>
      <c r="L54" s="29"/>
      <c r="M54" s="28"/>
      <c r="N54" s="10"/>
      <c r="O54" s="10"/>
      <c r="P54" s="19"/>
      <c r="Q54" s="20"/>
      <c r="R54" s="19"/>
      <c r="S54" s="20"/>
      <c r="T54" s="20"/>
      <c r="U54" s="5"/>
      <c r="V54" s="20"/>
      <c r="W54" s="62"/>
      <c r="X54" s="20"/>
      <c r="Y54" s="20"/>
      <c r="Z54" s="11"/>
      <c r="AA54" s="20"/>
      <c r="AB54" s="20"/>
      <c r="AC54" s="11"/>
      <c r="AD54" s="20"/>
      <c r="AE54" s="20"/>
      <c r="AF54" s="11"/>
      <c r="AG54" s="20"/>
      <c r="AH54" s="20"/>
      <c r="AI54" s="11"/>
      <c r="AJ54" s="20"/>
      <c r="AK54" s="20"/>
      <c r="AL54" s="11"/>
      <c r="AM54" s="11"/>
      <c r="AN54" s="6"/>
      <c r="AO54" s="5"/>
      <c r="AP54" s="5"/>
      <c r="AQ54" s="6"/>
      <c r="AR54" s="5"/>
      <c r="AS54" s="5"/>
      <c r="AT54" s="15"/>
      <c r="AU54" s="13"/>
      <c r="AV54" s="63"/>
      <c r="AW54" s="27"/>
      <c r="AX54" s="63"/>
      <c r="AY54" s="63"/>
      <c r="AZ54" s="63"/>
      <c r="BA54" s="63"/>
      <c r="BB54" s="9"/>
      <c r="BC54" s="64"/>
      <c r="BD54" s="22"/>
      <c r="BE54" s="22"/>
      <c r="BF54" s="22"/>
      <c r="BG54" s="22"/>
      <c r="BH54" s="22"/>
      <c r="BI54" s="22"/>
      <c r="BJ54" s="22"/>
      <c r="BK54" s="22"/>
      <c r="BL54" s="22"/>
      <c r="BM54" s="24"/>
      <c r="BN54" s="24"/>
    </row>
    <row r="55" spans="1:66" ht="18.75" customHeight="1">
      <c r="A55" s="8">
        <v>50</v>
      </c>
      <c r="B55" s="81"/>
      <c r="C55" s="27"/>
      <c r="D55" s="58"/>
      <c r="E55" s="59"/>
      <c r="F55" s="27"/>
      <c r="G55" s="27"/>
      <c r="H55" s="27"/>
      <c r="I55" s="27"/>
      <c r="J55" s="60"/>
      <c r="K55" s="16"/>
      <c r="L55" s="29"/>
      <c r="M55" s="28"/>
      <c r="N55" s="10"/>
      <c r="O55" s="10"/>
      <c r="P55" s="19"/>
      <c r="Q55" s="20"/>
      <c r="R55" s="19"/>
      <c r="S55" s="20"/>
      <c r="T55" s="20"/>
      <c r="U55" s="5"/>
      <c r="V55" s="20"/>
      <c r="W55" s="62"/>
      <c r="X55" s="20"/>
      <c r="Y55" s="20"/>
      <c r="Z55" s="11"/>
      <c r="AA55" s="20"/>
      <c r="AB55" s="20"/>
      <c r="AC55" s="11"/>
      <c r="AD55" s="20"/>
      <c r="AE55" s="20"/>
      <c r="AF55" s="11"/>
      <c r="AG55" s="20"/>
      <c r="AH55" s="20"/>
      <c r="AI55" s="11"/>
      <c r="AJ55" s="20"/>
      <c r="AK55" s="20"/>
      <c r="AL55" s="11"/>
      <c r="AM55" s="11"/>
      <c r="AN55" s="6"/>
      <c r="AO55" s="5"/>
      <c r="AP55" s="5"/>
      <c r="AQ55" s="6"/>
      <c r="AR55" s="5"/>
      <c r="AS55" s="5"/>
      <c r="AT55" s="15"/>
      <c r="AU55" s="13"/>
      <c r="AV55" s="63"/>
      <c r="AW55" s="27"/>
      <c r="AX55" s="63"/>
      <c r="AY55" s="63"/>
      <c r="AZ55" s="63"/>
      <c r="BA55" s="63"/>
      <c r="BB55" s="9"/>
      <c r="BC55" s="64"/>
      <c r="BD55" s="22"/>
      <c r="BE55" s="22"/>
      <c r="BF55" s="22"/>
      <c r="BG55" s="22"/>
      <c r="BH55" s="22"/>
      <c r="BI55" s="22"/>
      <c r="BJ55" s="22"/>
      <c r="BK55" s="22"/>
      <c r="BL55" s="22"/>
      <c r="BM55" s="23"/>
      <c r="BN55" s="24"/>
    </row>
    <row r="56" spans="1:66" ht="19.5" customHeight="1">
      <c r="A56" s="8">
        <v>51</v>
      </c>
      <c r="B56" s="81"/>
      <c r="C56" s="27"/>
      <c r="D56" s="58"/>
      <c r="E56" s="59"/>
      <c r="F56" s="27"/>
      <c r="G56" s="27"/>
      <c r="H56" s="27"/>
      <c r="I56" s="27"/>
      <c r="J56" s="60"/>
      <c r="K56" s="16"/>
      <c r="L56" s="29"/>
      <c r="M56" s="28"/>
      <c r="N56" s="10"/>
      <c r="O56" s="10"/>
      <c r="P56" s="19"/>
      <c r="Q56" s="20"/>
      <c r="R56" s="19"/>
      <c r="S56" s="20"/>
      <c r="T56" s="20"/>
      <c r="U56" s="5"/>
      <c r="V56" s="20"/>
      <c r="W56" s="62"/>
      <c r="X56" s="20"/>
      <c r="Y56" s="20"/>
      <c r="Z56" s="11"/>
      <c r="AA56" s="20"/>
      <c r="AB56" s="20"/>
      <c r="AC56" s="11"/>
      <c r="AD56" s="20"/>
      <c r="AE56" s="20"/>
      <c r="AF56" s="11"/>
      <c r="AG56" s="20"/>
      <c r="AH56" s="20"/>
      <c r="AI56" s="11"/>
      <c r="AJ56" s="20"/>
      <c r="AK56" s="20"/>
      <c r="AL56" s="11"/>
      <c r="AM56" s="11"/>
      <c r="AN56" s="6"/>
      <c r="AO56" s="5"/>
      <c r="AP56" s="5"/>
      <c r="AQ56" s="6"/>
      <c r="AR56" s="5"/>
      <c r="AS56" s="5"/>
      <c r="AT56" s="15"/>
      <c r="AU56" s="13"/>
      <c r="AV56" s="63"/>
      <c r="AW56" s="27"/>
      <c r="AX56" s="63"/>
      <c r="AY56" s="63"/>
      <c r="AZ56" s="63"/>
      <c r="BA56" s="63"/>
      <c r="BB56" s="9"/>
      <c r="BC56" s="64"/>
      <c r="BD56" s="22"/>
      <c r="BE56" s="22"/>
      <c r="BF56" s="22"/>
      <c r="BG56" s="22"/>
      <c r="BH56" s="22"/>
      <c r="BI56" s="22"/>
      <c r="BJ56" s="22"/>
      <c r="BK56" s="22"/>
      <c r="BL56" s="22"/>
      <c r="BM56" s="23"/>
      <c r="BN56" s="24"/>
    </row>
    <row r="57" spans="1:66" ht="19.5" customHeight="1">
      <c r="A57" s="8">
        <v>52</v>
      </c>
      <c r="B57" s="81"/>
      <c r="C57" s="27"/>
      <c r="D57" s="58"/>
      <c r="E57" s="59"/>
      <c r="F57" s="27"/>
      <c r="G57" s="27"/>
      <c r="H57" s="27"/>
      <c r="I57" s="27"/>
      <c r="J57" s="60"/>
      <c r="K57" s="16"/>
      <c r="L57" s="29"/>
      <c r="M57" s="28"/>
      <c r="N57" s="10"/>
      <c r="O57" s="10"/>
      <c r="P57" s="19"/>
      <c r="Q57" s="20"/>
      <c r="R57" s="19"/>
      <c r="S57" s="20"/>
      <c r="T57" s="20"/>
      <c r="U57" s="5"/>
      <c r="V57" s="20"/>
      <c r="W57" s="62"/>
      <c r="X57" s="20"/>
      <c r="Y57" s="20"/>
      <c r="Z57" s="11"/>
      <c r="AA57" s="20"/>
      <c r="AB57" s="20"/>
      <c r="AC57" s="11"/>
      <c r="AD57" s="20"/>
      <c r="AE57" s="20"/>
      <c r="AF57" s="11"/>
      <c r="AG57" s="20"/>
      <c r="AH57" s="20"/>
      <c r="AI57" s="11"/>
      <c r="AJ57" s="20"/>
      <c r="AK57" s="20"/>
      <c r="AL57" s="11"/>
      <c r="AM57" s="11"/>
      <c r="AN57" s="6"/>
      <c r="AO57" s="5"/>
      <c r="AP57" s="5"/>
      <c r="AQ57" s="6"/>
      <c r="AR57" s="5"/>
      <c r="AS57" s="5"/>
      <c r="AT57" s="15"/>
      <c r="AU57" s="13"/>
      <c r="AV57" s="63"/>
      <c r="AW57" s="27"/>
      <c r="AX57" s="63"/>
      <c r="AY57" s="63"/>
      <c r="AZ57" s="63"/>
      <c r="BA57" s="63"/>
      <c r="BB57" s="9"/>
      <c r="BC57" s="64"/>
      <c r="BD57" s="22"/>
      <c r="BE57" s="22"/>
      <c r="BF57" s="22"/>
      <c r="BG57" s="22"/>
      <c r="BH57" s="22"/>
      <c r="BI57" s="22"/>
      <c r="BJ57" s="22"/>
      <c r="BK57" s="22"/>
      <c r="BL57" s="22"/>
      <c r="BM57" s="24"/>
      <c r="BN57" s="24"/>
    </row>
    <row r="58" spans="1:66" ht="18.75" customHeight="1">
      <c r="A58" s="8">
        <v>53</v>
      </c>
      <c r="B58" s="81"/>
      <c r="C58" s="27"/>
      <c r="D58" s="58"/>
      <c r="E58" s="59"/>
      <c r="F58" s="27"/>
      <c r="G58" s="27"/>
      <c r="H58" s="27"/>
      <c r="I58" s="27"/>
      <c r="J58" s="60"/>
      <c r="K58" s="16"/>
      <c r="L58" s="29"/>
      <c r="M58" s="28"/>
      <c r="N58" s="10"/>
      <c r="O58" s="10"/>
      <c r="P58" s="19"/>
      <c r="Q58" s="20"/>
      <c r="R58" s="19"/>
      <c r="S58" s="20"/>
      <c r="T58" s="20"/>
      <c r="U58" s="5"/>
      <c r="V58" s="20"/>
      <c r="W58" s="62"/>
      <c r="X58" s="20"/>
      <c r="Y58" s="20"/>
      <c r="Z58" s="11"/>
      <c r="AA58" s="20"/>
      <c r="AB58" s="20"/>
      <c r="AC58" s="11"/>
      <c r="AD58" s="20"/>
      <c r="AE58" s="20"/>
      <c r="AF58" s="11"/>
      <c r="AG58" s="20"/>
      <c r="AH58" s="20"/>
      <c r="AI58" s="11"/>
      <c r="AJ58" s="20"/>
      <c r="AK58" s="20"/>
      <c r="AL58" s="11"/>
      <c r="AM58" s="11"/>
      <c r="AN58" s="6"/>
      <c r="AO58" s="5"/>
      <c r="AP58" s="5"/>
      <c r="AQ58" s="6"/>
      <c r="AR58" s="5"/>
      <c r="AS58" s="5"/>
      <c r="AT58" s="15"/>
      <c r="AU58" s="13"/>
      <c r="AV58" s="63"/>
      <c r="AW58" s="27"/>
      <c r="AX58" s="63"/>
      <c r="AY58" s="63"/>
      <c r="AZ58" s="63"/>
      <c r="BA58" s="63"/>
      <c r="BB58" s="9"/>
      <c r="BC58" s="64"/>
      <c r="BD58" s="22"/>
      <c r="BE58" s="22"/>
      <c r="BF58" s="22"/>
      <c r="BG58" s="22"/>
      <c r="BH58" s="22"/>
      <c r="BI58" s="22"/>
      <c r="BJ58" s="22"/>
      <c r="BK58" s="22"/>
      <c r="BL58" s="22"/>
      <c r="BM58" s="23"/>
      <c r="BN58" s="24"/>
    </row>
    <row r="59" spans="1:66" ht="18.75" customHeight="1">
      <c r="A59" s="8">
        <v>54</v>
      </c>
      <c r="B59" s="81"/>
      <c r="C59" s="27"/>
      <c r="D59" s="58"/>
      <c r="E59" s="59"/>
      <c r="F59" s="27"/>
      <c r="G59" s="27"/>
      <c r="H59" s="27"/>
      <c r="I59" s="27"/>
      <c r="J59" s="60"/>
      <c r="K59" s="16"/>
      <c r="L59" s="29"/>
      <c r="M59" s="28"/>
      <c r="N59" s="10"/>
      <c r="O59" s="10"/>
      <c r="P59" s="19"/>
      <c r="Q59" s="20"/>
      <c r="R59" s="19"/>
      <c r="S59" s="20"/>
      <c r="T59" s="20"/>
      <c r="U59" s="5"/>
      <c r="V59" s="20"/>
      <c r="W59" s="62"/>
      <c r="X59" s="20"/>
      <c r="Y59" s="20"/>
      <c r="Z59" s="11"/>
      <c r="AA59" s="20"/>
      <c r="AB59" s="20"/>
      <c r="AC59" s="11"/>
      <c r="AD59" s="20"/>
      <c r="AE59" s="20"/>
      <c r="AF59" s="11"/>
      <c r="AG59" s="20"/>
      <c r="AH59" s="20"/>
      <c r="AI59" s="11"/>
      <c r="AJ59" s="20"/>
      <c r="AK59" s="20"/>
      <c r="AL59" s="11"/>
      <c r="AM59" s="11"/>
      <c r="AN59" s="6"/>
      <c r="AO59" s="5"/>
      <c r="AP59" s="5"/>
      <c r="AQ59" s="6"/>
      <c r="AR59" s="5"/>
      <c r="AS59" s="5"/>
      <c r="AT59" s="15"/>
      <c r="AU59" s="13"/>
      <c r="AV59" s="63"/>
      <c r="AW59" s="27"/>
      <c r="AX59" s="63"/>
      <c r="AY59" s="63"/>
      <c r="AZ59" s="63"/>
      <c r="BA59" s="63"/>
      <c r="BB59" s="9"/>
      <c r="BC59" s="64"/>
      <c r="BD59" s="22"/>
      <c r="BE59" s="22"/>
      <c r="BF59" s="22"/>
      <c r="BG59" s="22"/>
      <c r="BH59" s="22"/>
      <c r="BI59" s="22"/>
      <c r="BJ59" s="22"/>
      <c r="BK59" s="22"/>
      <c r="BL59" s="22"/>
      <c r="BM59" s="23"/>
      <c r="BN59" s="24"/>
    </row>
    <row r="60" spans="1:66" ht="18.75" customHeight="1">
      <c r="A60" s="8">
        <v>55</v>
      </c>
      <c r="B60" s="81"/>
      <c r="C60" s="27"/>
      <c r="D60" s="58"/>
      <c r="E60" s="59"/>
      <c r="F60" s="27"/>
      <c r="G60" s="27"/>
      <c r="H60" s="27"/>
      <c r="I60" s="27"/>
      <c r="J60" s="60"/>
      <c r="K60" s="16"/>
      <c r="L60" s="29"/>
      <c r="M60" s="28"/>
      <c r="N60" s="10"/>
      <c r="O60" s="10"/>
      <c r="P60" s="19"/>
      <c r="Q60" s="20"/>
      <c r="R60" s="19"/>
      <c r="S60" s="20"/>
      <c r="T60" s="20"/>
      <c r="U60" s="5"/>
      <c r="V60" s="20"/>
      <c r="W60" s="62"/>
      <c r="X60" s="20"/>
      <c r="Y60" s="20"/>
      <c r="Z60" s="11"/>
      <c r="AA60" s="20"/>
      <c r="AB60" s="20"/>
      <c r="AC60" s="11"/>
      <c r="AD60" s="20"/>
      <c r="AE60" s="20"/>
      <c r="AF60" s="11"/>
      <c r="AG60" s="20"/>
      <c r="AH60" s="20"/>
      <c r="AI60" s="11"/>
      <c r="AJ60" s="20"/>
      <c r="AK60" s="20"/>
      <c r="AL60" s="11"/>
      <c r="AM60" s="11"/>
      <c r="AN60" s="6"/>
      <c r="AO60" s="5"/>
      <c r="AP60" s="5"/>
      <c r="AQ60" s="6"/>
      <c r="AR60" s="5"/>
      <c r="AS60" s="5"/>
      <c r="AT60" s="15"/>
      <c r="AU60" s="13"/>
      <c r="AV60" s="63"/>
      <c r="AW60" s="27"/>
      <c r="AX60" s="63"/>
      <c r="AY60" s="63"/>
      <c r="AZ60" s="63"/>
      <c r="BA60" s="63"/>
      <c r="BB60" s="9"/>
      <c r="BC60" s="64"/>
      <c r="BD60" s="22"/>
      <c r="BE60" s="22"/>
      <c r="BF60" s="22"/>
      <c r="BG60" s="22"/>
      <c r="BH60" s="22"/>
      <c r="BI60" s="22"/>
      <c r="BJ60" s="22"/>
      <c r="BK60" s="22"/>
      <c r="BL60" s="22"/>
      <c r="BM60" s="23"/>
      <c r="BN60" s="24"/>
    </row>
    <row r="61" spans="1:66" ht="18.75" customHeight="1">
      <c r="A61" s="8">
        <v>56</v>
      </c>
      <c r="B61" s="81"/>
      <c r="C61" s="27"/>
      <c r="D61" s="58"/>
      <c r="E61" s="59"/>
      <c r="F61" s="27"/>
      <c r="G61" s="27"/>
      <c r="H61" s="27"/>
      <c r="I61" s="27"/>
      <c r="J61" s="60"/>
      <c r="K61" s="16"/>
      <c r="L61" s="29"/>
      <c r="M61" s="28"/>
      <c r="N61" s="10"/>
      <c r="O61" s="10"/>
      <c r="P61" s="19"/>
      <c r="Q61" s="20"/>
      <c r="R61" s="19"/>
      <c r="S61" s="20"/>
      <c r="T61" s="20"/>
      <c r="U61" s="5"/>
      <c r="V61" s="20"/>
      <c r="W61" s="62"/>
      <c r="X61" s="20"/>
      <c r="Y61" s="20"/>
      <c r="Z61" s="11"/>
      <c r="AA61" s="20"/>
      <c r="AB61" s="20"/>
      <c r="AC61" s="11"/>
      <c r="AD61" s="20"/>
      <c r="AE61" s="20"/>
      <c r="AF61" s="11"/>
      <c r="AG61" s="20"/>
      <c r="AH61" s="20"/>
      <c r="AI61" s="11"/>
      <c r="AJ61" s="20"/>
      <c r="AK61" s="20"/>
      <c r="AL61" s="11"/>
      <c r="AM61" s="11"/>
      <c r="AN61" s="6"/>
      <c r="AO61" s="5"/>
      <c r="AP61" s="5"/>
      <c r="AQ61" s="6"/>
      <c r="AR61" s="5"/>
      <c r="AS61" s="5"/>
      <c r="AT61" s="15"/>
      <c r="AU61" s="13"/>
      <c r="AV61" s="63"/>
      <c r="AW61" s="27"/>
      <c r="AX61" s="63"/>
      <c r="AY61" s="63"/>
      <c r="AZ61" s="63"/>
      <c r="BA61" s="63"/>
      <c r="BB61" s="9"/>
      <c r="BC61" s="64"/>
      <c r="BD61" s="22"/>
      <c r="BE61" s="22"/>
      <c r="BF61" s="22"/>
      <c r="BG61" s="22"/>
      <c r="BH61" s="22"/>
      <c r="BI61" s="22"/>
      <c r="BJ61" s="22"/>
      <c r="BK61" s="22"/>
      <c r="BL61" s="22"/>
      <c r="BM61" s="23"/>
      <c r="BN61" s="24"/>
    </row>
    <row r="62" spans="1:66" ht="18.75" customHeight="1">
      <c r="A62" s="8">
        <v>57</v>
      </c>
      <c r="B62" s="81"/>
      <c r="C62" s="27"/>
      <c r="D62" s="58"/>
      <c r="E62" s="59"/>
      <c r="F62" s="27"/>
      <c r="G62" s="27"/>
      <c r="H62" s="27"/>
      <c r="I62" s="27"/>
      <c r="J62" s="60"/>
      <c r="K62" s="16"/>
      <c r="L62" s="29"/>
      <c r="M62" s="28"/>
      <c r="N62" s="10"/>
      <c r="O62" s="10"/>
      <c r="P62" s="19"/>
      <c r="Q62" s="20"/>
      <c r="R62" s="19"/>
      <c r="S62" s="20"/>
      <c r="T62" s="20"/>
      <c r="U62" s="5"/>
      <c r="V62" s="20"/>
      <c r="W62" s="62"/>
      <c r="X62" s="20"/>
      <c r="Y62" s="20"/>
      <c r="Z62" s="11"/>
      <c r="AA62" s="20"/>
      <c r="AB62" s="20"/>
      <c r="AC62" s="11"/>
      <c r="AD62" s="20"/>
      <c r="AE62" s="20"/>
      <c r="AF62" s="11"/>
      <c r="AG62" s="20"/>
      <c r="AH62" s="20"/>
      <c r="AI62" s="11"/>
      <c r="AJ62" s="20"/>
      <c r="AK62" s="20"/>
      <c r="AL62" s="11"/>
      <c r="AM62" s="11"/>
      <c r="AN62" s="6"/>
      <c r="AO62" s="5"/>
      <c r="AP62" s="5"/>
      <c r="AQ62" s="6"/>
      <c r="AR62" s="5"/>
      <c r="AS62" s="5"/>
      <c r="AT62" s="15"/>
      <c r="AU62" s="13"/>
      <c r="AV62" s="63"/>
      <c r="AW62" s="27"/>
      <c r="AX62" s="63"/>
      <c r="AY62" s="63"/>
      <c r="AZ62" s="63"/>
      <c r="BA62" s="63"/>
      <c r="BB62" s="9"/>
      <c r="BC62" s="64"/>
      <c r="BD62" s="22"/>
      <c r="BE62" s="22"/>
      <c r="BF62" s="22"/>
      <c r="BG62" s="22"/>
      <c r="BH62" s="22"/>
      <c r="BI62" s="22"/>
      <c r="BJ62" s="22"/>
      <c r="BK62" s="22"/>
      <c r="BL62" s="22"/>
      <c r="BM62" s="23"/>
      <c r="BN62" s="24"/>
    </row>
    <row r="63" spans="1:66" ht="18.75" customHeight="1">
      <c r="A63" s="8">
        <v>58</v>
      </c>
      <c r="B63" s="81"/>
      <c r="C63" s="27"/>
      <c r="D63" s="58"/>
      <c r="E63" s="59"/>
      <c r="F63" s="27"/>
      <c r="G63" s="27"/>
      <c r="H63" s="27"/>
      <c r="I63" s="27"/>
      <c r="J63" s="60"/>
      <c r="K63" s="16"/>
      <c r="L63" s="29"/>
      <c r="M63" s="28"/>
      <c r="N63" s="10"/>
      <c r="O63" s="10"/>
      <c r="P63" s="19"/>
      <c r="Q63" s="20"/>
      <c r="R63" s="19"/>
      <c r="S63" s="20"/>
      <c r="T63" s="20"/>
      <c r="U63" s="5"/>
      <c r="V63" s="20"/>
      <c r="W63" s="62"/>
      <c r="X63" s="20"/>
      <c r="Y63" s="20"/>
      <c r="Z63" s="11"/>
      <c r="AA63" s="20"/>
      <c r="AB63" s="20"/>
      <c r="AC63" s="11"/>
      <c r="AD63" s="20"/>
      <c r="AE63" s="20"/>
      <c r="AF63" s="11"/>
      <c r="AG63" s="20"/>
      <c r="AH63" s="20"/>
      <c r="AI63" s="11"/>
      <c r="AJ63" s="20"/>
      <c r="AK63" s="20"/>
      <c r="AL63" s="11"/>
      <c r="AM63" s="11"/>
      <c r="AN63" s="6"/>
      <c r="AO63" s="5"/>
      <c r="AP63" s="5"/>
      <c r="AQ63" s="6"/>
      <c r="AR63" s="5"/>
      <c r="AS63" s="5"/>
      <c r="AT63" s="15"/>
      <c r="AU63" s="13"/>
      <c r="AV63" s="63"/>
      <c r="AW63" s="27"/>
      <c r="AX63" s="63"/>
      <c r="AY63" s="63"/>
      <c r="AZ63" s="63"/>
      <c r="BA63" s="63"/>
      <c r="BB63" s="9"/>
      <c r="BC63" s="64"/>
      <c r="BD63" s="22"/>
      <c r="BE63" s="22"/>
      <c r="BF63" s="22"/>
      <c r="BG63" s="22"/>
      <c r="BH63" s="22"/>
      <c r="BI63" s="22"/>
      <c r="BJ63" s="22"/>
      <c r="BK63" s="22"/>
      <c r="BL63" s="22"/>
      <c r="BM63" s="23"/>
      <c r="BN63" s="24"/>
    </row>
    <row r="64" spans="1:66" ht="18.75" customHeight="1">
      <c r="A64" s="8">
        <v>59</v>
      </c>
      <c r="B64" s="81"/>
      <c r="C64" s="27"/>
      <c r="D64" s="58"/>
      <c r="E64" s="59"/>
      <c r="F64" s="27"/>
      <c r="G64" s="27"/>
      <c r="H64" s="27"/>
      <c r="I64" s="27"/>
      <c r="J64" s="60"/>
      <c r="K64" s="16"/>
      <c r="L64" s="29"/>
      <c r="M64" s="28"/>
      <c r="N64" s="10"/>
      <c r="O64" s="10"/>
      <c r="P64" s="19"/>
      <c r="Q64" s="20"/>
      <c r="R64" s="19"/>
      <c r="S64" s="20"/>
      <c r="T64" s="20"/>
      <c r="U64" s="5"/>
      <c r="V64" s="20"/>
      <c r="W64" s="62"/>
      <c r="X64" s="20"/>
      <c r="Y64" s="20"/>
      <c r="Z64" s="11"/>
      <c r="AA64" s="20"/>
      <c r="AB64" s="20"/>
      <c r="AC64" s="11"/>
      <c r="AD64" s="20"/>
      <c r="AE64" s="20"/>
      <c r="AF64" s="11"/>
      <c r="AG64" s="20"/>
      <c r="AH64" s="20"/>
      <c r="AI64" s="11"/>
      <c r="AJ64" s="20"/>
      <c r="AK64" s="20"/>
      <c r="AL64" s="11"/>
      <c r="AM64" s="11"/>
      <c r="AN64" s="6"/>
      <c r="AO64" s="5"/>
      <c r="AP64" s="5"/>
      <c r="AQ64" s="6"/>
      <c r="AR64" s="5"/>
      <c r="AS64" s="5"/>
      <c r="AT64" s="15"/>
      <c r="AU64" s="13"/>
      <c r="AV64" s="63"/>
      <c r="AW64" s="27"/>
      <c r="AX64" s="63"/>
      <c r="AY64" s="63"/>
      <c r="AZ64" s="63"/>
      <c r="BA64" s="63"/>
      <c r="BB64" s="9"/>
      <c r="BC64" s="64"/>
      <c r="BD64" s="22"/>
      <c r="BE64" s="22"/>
      <c r="BF64" s="22"/>
      <c r="BG64" s="22"/>
      <c r="BH64" s="22"/>
      <c r="BI64" s="22"/>
      <c r="BJ64" s="22"/>
      <c r="BK64" s="22"/>
      <c r="BL64" s="22"/>
      <c r="BM64" s="23"/>
      <c r="BN64" s="24"/>
    </row>
    <row r="65" spans="1:66" ht="18.75" customHeight="1">
      <c r="A65" s="8">
        <v>60</v>
      </c>
      <c r="B65" s="81"/>
      <c r="C65" s="27"/>
      <c r="D65" s="58"/>
      <c r="E65" s="59"/>
      <c r="F65" s="27"/>
      <c r="G65" s="27"/>
      <c r="H65" s="27"/>
      <c r="I65" s="27"/>
      <c r="J65" s="60"/>
      <c r="K65" s="16"/>
      <c r="L65" s="29"/>
      <c r="M65" s="28"/>
      <c r="N65" s="10"/>
      <c r="O65" s="10"/>
      <c r="P65" s="19"/>
      <c r="Q65" s="20"/>
      <c r="R65" s="19"/>
      <c r="S65" s="20"/>
      <c r="T65" s="20"/>
      <c r="U65" s="5"/>
      <c r="V65" s="20"/>
      <c r="W65" s="62"/>
      <c r="X65" s="20"/>
      <c r="Y65" s="20"/>
      <c r="Z65" s="11"/>
      <c r="AA65" s="20"/>
      <c r="AB65" s="20"/>
      <c r="AC65" s="11"/>
      <c r="AD65" s="20"/>
      <c r="AE65" s="20"/>
      <c r="AF65" s="11"/>
      <c r="AG65" s="20"/>
      <c r="AH65" s="20"/>
      <c r="AI65" s="11"/>
      <c r="AJ65" s="20"/>
      <c r="AK65" s="20"/>
      <c r="AL65" s="11"/>
      <c r="AM65" s="11"/>
      <c r="AN65" s="6"/>
      <c r="AO65" s="5"/>
      <c r="AP65" s="5"/>
      <c r="AQ65" s="6"/>
      <c r="AR65" s="5"/>
      <c r="AS65" s="5"/>
      <c r="AT65" s="15"/>
      <c r="AU65" s="13"/>
      <c r="AV65" s="63"/>
      <c r="AW65" s="27"/>
      <c r="AX65" s="63"/>
      <c r="AY65" s="63"/>
      <c r="AZ65" s="63"/>
      <c r="BA65" s="63"/>
      <c r="BB65" s="9"/>
      <c r="BC65" s="64"/>
      <c r="BD65" s="22"/>
      <c r="BE65" s="22"/>
      <c r="BF65" s="22"/>
      <c r="BG65" s="22"/>
      <c r="BH65" s="22"/>
      <c r="BI65" s="22"/>
      <c r="BJ65" s="22"/>
      <c r="BK65" s="22"/>
      <c r="BL65" s="22"/>
      <c r="BM65" s="23"/>
      <c r="BN65" s="24"/>
    </row>
    <row r="66" spans="1:66" ht="18.75" customHeight="1">
      <c r="A66" s="8">
        <v>61</v>
      </c>
      <c r="B66" s="81"/>
      <c r="C66" s="27"/>
      <c r="D66" s="58"/>
      <c r="E66" s="59"/>
      <c r="F66" s="27"/>
      <c r="G66" s="27"/>
      <c r="H66" s="27"/>
      <c r="I66" s="27"/>
      <c r="J66" s="60"/>
      <c r="K66" s="16"/>
      <c r="L66" s="29"/>
      <c r="M66" s="28"/>
      <c r="N66" s="10"/>
      <c r="O66" s="10"/>
      <c r="P66" s="19"/>
      <c r="Q66" s="20"/>
      <c r="R66" s="19"/>
      <c r="S66" s="20"/>
      <c r="T66" s="20"/>
      <c r="U66" s="5"/>
      <c r="V66" s="20"/>
      <c r="W66" s="62"/>
      <c r="X66" s="20"/>
      <c r="Y66" s="20"/>
      <c r="Z66" s="11"/>
      <c r="AA66" s="20"/>
      <c r="AB66" s="20"/>
      <c r="AC66" s="11"/>
      <c r="AD66" s="20"/>
      <c r="AE66" s="20"/>
      <c r="AF66" s="11"/>
      <c r="AG66" s="20"/>
      <c r="AH66" s="20"/>
      <c r="AI66" s="11"/>
      <c r="AJ66" s="20"/>
      <c r="AK66" s="20"/>
      <c r="AL66" s="11"/>
      <c r="AM66" s="11"/>
      <c r="AN66" s="6"/>
      <c r="AO66" s="5"/>
      <c r="AP66" s="5"/>
      <c r="AQ66" s="6"/>
      <c r="AR66" s="5"/>
      <c r="AS66" s="5"/>
      <c r="AT66" s="15"/>
      <c r="AU66" s="13"/>
      <c r="AV66" s="63"/>
      <c r="AW66" s="27"/>
      <c r="AX66" s="63"/>
      <c r="AY66" s="63"/>
      <c r="AZ66" s="63"/>
      <c r="BA66" s="63"/>
      <c r="BB66" s="9"/>
      <c r="BC66" s="64"/>
      <c r="BD66" s="22"/>
      <c r="BE66" s="22"/>
      <c r="BF66" s="22"/>
      <c r="BG66" s="22"/>
      <c r="BH66" s="22"/>
      <c r="BI66" s="22"/>
      <c r="BJ66" s="22"/>
      <c r="BK66" s="22"/>
      <c r="BL66" s="22"/>
      <c r="BM66" s="23"/>
      <c r="BN66" s="24"/>
    </row>
    <row r="67" spans="1:66" ht="18.75" customHeight="1">
      <c r="A67" s="8">
        <v>62</v>
      </c>
      <c r="B67" s="81"/>
      <c r="C67" s="27"/>
      <c r="D67" s="58"/>
      <c r="E67" s="59"/>
      <c r="F67" s="27"/>
      <c r="G67" s="27"/>
      <c r="H67" s="27"/>
      <c r="I67" s="27"/>
      <c r="J67" s="60"/>
      <c r="K67" s="16"/>
      <c r="L67" s="29"/>
      <c r="M67" s="28"/>
      <c r="N67" s="10"/>
      <c r="O67" s="10"/>
      <c r="P67" s="19"/>
      <c r="Q67" s="20"/>
      <c r="R67" s="19"/>
      <c r="S67" s="20"/>
      <c r="T67" s="20"/>
      <c r="U67" s="5"/>
      <c r="V67" s="20"/>
      <c r="W67" s="62"/>
      <c r="X67" s="20"/>
      <c r="Y67" s="20"/>
      <c r="Z67" s="11"/>
      <c r="AA67" s="20"/>
      <c r="AB67" s="20"/>
      <c r="AC67" s="11"/>
      <c r="AD67" s="20"/>
      <c r="AE67" s="20"/>
      <c r="AF67" s="11"/>
      <c r="AG67" s="20"/>
      <c r="AH67" s="20"/>
      <c r="AI67" s="11"/>
      <c r="AJ67" s="20"/>
      <c r="AK67" s="20"/>
      <c r="AL67" s="11"/>
      <c r="AM67" s="11"/>
      <c r="AN67" s="6"/>
      <c r="AO67" s="5"/>
      <c r="AP67" s="5"/>
      <c r="AQ67" s="6"/>
      <c r="AR67" s="5"/>
      <c r="AS67" s="5"/>
      <c r="AT67" s="15"/>
      <c r="AU67" s="13"/>
      <c r="AV67" s="63"/>
      <c r="AW67" s="27"/>
      <c r="AX67" s="63"/>
      <c r="AY67" s="63"/>
      <c r="AZ67" s="63"/>
      <c r="BA67" s="63"/>
      <c r="BB67" s="9"/>
      <c r="BC67" s="64"/>
      <c r="BD67" s="22"/>
      <c r="BE67" s="22"/>
      <c r="BF67" s="22"/>
      <c r="BG67" s="22"/>
      <c r="BH67" s="22"/>
      <c r="BI67" s="22"/>
      <c r="BJ67" s="22"/>
      <c r="BK67" s="22"/>
      <c r="BL67" s="22"/>
      <c r="BM67" s="23"/>
      <c r="BN67" s="24"/>
    </row>
    <row r="68" spans="1:66" ht="18.75" customHeight="1">
      <c r="A68" s="8">
        <v>63</v>
      </c>
      <c r="B68" s="81"/>
      <c r="C68" s="27"/>
      <c r="D68" s="58"/>
      <c r="E68" s="59"/>
      <c r="F68" s="27"/>
      <c r="G68" s="27"/>
      <c r="H68" s="27"/>
      <c r="I68" s="27"/>
      <c r="J68" s="60"/>
      <c r="K68" s="16"/>
      <c r="L68" s="29"/>
      <c r="M68" s="28"/>
      <c r="N68" s="10"/>
      <c r="O68" s="10"/>
      <c r="P68" s="19"/>
      <c r="Q68" s="20"/>
      <c r="R68" s="19"/>
      <c r="S68" s="20"/>
      <c r="T68" s="20"/>
      <c r="U68" s="5"/>
      <c r="V68" s="20"/>
      <c r="W68" s="62"/>
      <c r="X68" s="20"/>
      <c r="Y68" s="20"/>
      <c r="Z68" s="11"/>
      <c r="AA68" s="20"/>
      <c r="AB68" s="20"/>
      <c r="AC68" s="11"/>
      <c r="AD68" s="20"/>
      <c r="AE68" s="20"/>
      <c r="AF68" s="11"/>
      <c r="AG68" s="20"/>
      <c r="AH68" s="20"/>
      <c r="AI68" s="11"/>
      <c r="AJ68" s="20"/>
      <c r="AK68" s="20"/>
      <c r="AL68" s="11"/>
      <c r="AM68" s="11"/>
      <c r="AN68" s="6"/>
      <c r="AO68" s="5"/>
      <c r="AP68" s="5"/>
      <c r="AQ68" s="6"/>
      <c r="AR68" s="5"/>
      <c r="AS68" s="5"/>
      <c r="AT68" s="15"/>
      <c r="AU68" s="13"/>
      <c r="AV68" s="63"/>
      <c r="AW68" s="27"/>
      <c r="AX68" s="63"/>
      <c r="AY68" s="63"/>
      <c r="AZ68" s="63"/>
      <c r="BA68" s="63"/>
      <c r="BB68" s="9"/>
      <c r="BC68" s="64"/>
      <c r="BD68" s="22"/>
      <c r="BE68" s="22"/>
      <c r="BF68" s="22"/>
      <c r="BG68" s="22"/>
      <c r="BH68" s="22"/>
      <c r="BI68" s="22"/>
      <c r="BJ68" s="22"/>
      <c r="BK68" s="22"/>
      <c r="BL68" s="22"/>
      <c r="BM68" s="23"/>
      <c r="BN68" s="24"/>
    </row>
    <row r="69" spans="1:66" ht="18.75" customHeight="1">
      <c r="A69" s="8">
        <v>64</v>
      </c>
      <c r="B69" s="81"/>
      <c r="C69" s="27"/>
      <c r="D69" s="58"/>
      <c r="E69" s="59"/>
      <c r="F69" s="27"/>
      <c r="G69" s="27"/>
      <c r="H69" s="27"/>
      <c r="I69" s="27"/>
      <c r="J69" s="60"/>
      <c r="K69" s="16"/>
      <c r="L69" s="29"/>
      <c r="M69" s="28"/>
      <c r="N69" s="10"/>
      <c r="O69" s="10"/>
      <c r="P69" s="19"/>
      <c r="Q69" s="20"/>
      <c r="R69" s="19"/>
      <c r="S69" s="20"/>
      <c r="T69" s="20"/>
      <c r="U69" s="5"/>
      <c r="V69" s="20"/>
      <c r="W69" s="62"/>
      <c r="X69" s="20"/>
      <c r="Y69" s="20"/>
      <c r="Z69" s="11"/>
      <c r="AA69" s="20"/>
      <c r="AB69" s="20"/>
      <c r="AC69" s="11"/>
      <c r="AD69" s="20"/>
      <c r="AE69" s="20"/>
      <c r="AF69" s="11"/>
      <c r="AG69" s="20"/>
      <c r="AH69" s="20"/>
      <c r="AI69" s="11"/>
      <c r="AJ69" s="20"/>
      <c r="AK69" s="20"/>
      <c r="AL69" s="11"/>
      <c r="AM69" s="11"/>
      <c r="AN69" s="6"/>
      <c r="AO69" s="5"/>
      <c r="AP69" s="5"/>
      <c r="AQ69" s="6"/>
      <c r="AR69" s="5"/>
      <c r="AS69" s="5"/>
      <c r="AT69" s="15"/>
      <c r="AU69" s="13"/>
      <c r="AV69" s="63"/>
      <c r="AW69" s="27"/>
      <c r="AX69" s="63"/>
      <c r="AY69" s="63"/>
      <c r="AZ69" s="63"/>
      <c r="BA69" s="63"/>
      <c r="BB69" s="9"/>
      <c r="BC69" s="64"/>
      <c r="BD69" s="22"/>
      <c r="BE69" s="22"/>
      <c r="BF69" s="22"/>
      <c r="BG69" s="22"/>
      <c r="BH69" s="22"/>
      <c r="BI69" s="22"/>
      <c r="BJ69" s="22"/>
      <c r="BK69" s="22"/>
      <c r="BL69" s="22"/>
      <c r="BM69" s="23"/>
      <c r="BN69" s="24"/>
    </row>
    <row r="70" spans="1:66" ht="18.75" customHeight="1">
      <c r="A70" s="8">
        <v>65</v>
      </c>
      <c r="B70" s="81"/>
      <c r="C70" s="27"/>
      <c r="D70" s="58"/>
      <c r="E70" s="59"/>
      <c r="F70" s="27"/>
      <c r="G70" s="27"/>
      <c r="H70" s="27"/>
      <c r="I70" s="27"/>
      <c r="J70" s="60"/>
      <c r="K70" s="16"/>
      <c r="L70" s="29"/>
      <c r="M70" s="28"/>
      <c r="N70" s="10"/>
      <c r="O70" s="10"/>
      <c r="P70" s="19"/>
      <c r="Q70" s="20"/>
      <c r="R70" s="19"/>
      <c r="S70" s="20"/>
      <c r="T70" s="20"/>
      <c r="U70" s="5"/>
      <c r="V70" s="20"/>
      <c r="W70" s="62"/>
      <c r="X70" s="20"/>
      <c r="Y70" s="20"/>
      <c r="Z70" s="11"/>
      <c r="AA70" s="20"/>
      <c r="AB70" s="20"/>
      <c r="AC70" s="11"/>
      <c r="AD70" s="20"/>
      <c r="AE70" s="20"/>
      <c r="AF70" s="11"/>
      <c r="AG70" s="20"/>
      <c r="AH70" s="20"/>
      <c r="AI70" s="11"/>
      <c r="AJ70" s="20"/>
      <c r="AK70" s="20"/>
      <c r="AL70" s="11"/>
      <c r="AM70" s="11"/>
      <c r="AN70" s="6"/>
      <c r="AO70" s="5"/>
      <c r="AP70" s="5"/>
      <c r="AQ70" s="6"/>
      <c r="AR70" s="5"/>
      <c r="AS70" s="5"/>
      <c r="AT70" s="15"/>
      <c r="AU70" s="13"/>
      <c r="AV70" s="63"/>
      <c r="AW70" s="27"/>
      <c r="AX70" s="63"/>
      <c r="AY70" s="63"/>
      <c r="AZ70" s="63"/>
      <c r="BA70" s="63"/>
      <c r="BB70" s="9"/>
      <c r="BC70" s="64"/>
      <c r="BD70" s="22"/>
      <c r="BE70" s="22"/>
      <c r="BF70" s="22"/>
      <c r="BG70" s="22"/>
      <c r="BH70" s="22"/>
      <c r="BI70" s="22"/>
      <c r="BJ70" s="22"/>
      <c r="BK70" s="22"/>
      <c r="BL70" s="22"/>
      <c r="BM70" s="23"/>
      <c r="BN70" s="24"/>
    </row>
    <row r="71" spans="1:66" ht="18.75" customHeight="1">
      <c r="A71" s="8">
        <v>66</v>
      </c>
      <c r="B71" s="81"/>
      <c r="C71" s="27"/>
      <c r="D71" s="58"/>
      <c r="E71" s="59"/>
      <c r="F71" s="27"/>
      <c r="G71" s="27"/>
      <c r="H71" s="27"/>
      <c r="I71" s="27"/>
      <c r="J71" s="60"/>
      <c r="K71" s="16"/>
      <c r="L71" s="29"/>
      <c r="M71" s="28"/>
      <c r="N71" s="10"/>
      <c r="O71" s="10"/>
      <c r="P71" s="19"/>
      <c r="Q71" s="20"/>
      <c r="R71" s="19"/>
      <c r="S71" s="20"/>
      <c r="T71" s="20"/>
      <c r="U71" s="5"/>
      <c r="V71" s="20"/>
      <c r="W71" s="62"/>
      <c r="X71" s="20"/>
      <c r="Y71" s="20"/>
      <c r="Z71" s="11"/>
      <c r="AA71" s="20"/>
      <c r="AB71" s="20"/>
      <c r="AC71" s="11"/>
      <c r="AD71" s="20"/>
      <c r="AE71" s="20"/>
      <c r="AF71" s="11"/>
      <c r="AG71" s="20"/>
      <c r="AH71" s="20"/>
      <c r="AI71" s="11"/>
      <c r="AJ71" s="20"/>
      <c r="AK71" s="20"/>
      <c r="AL71" s="11"/>
      <c r="AM71" s="11"/>
      <c r="AN71" s="6"/>
      <c r="AO71" s="5"/>
      <c r="AP71" s="5"/>
      <c r="AQ71" s="6"/>
      <c r="AR71" s="5"/>
      <c r="AS71" s="5"/>
      <c r="AT71" s="15"/>
      <c r="AU71" s="13"/>
      <c r="AV71" s="63"/>
      <c r="AW71" s="27"/>
      <c r="AX71" s="63"/>
      <c r="AY71" s="63"/>
      <c r="AZ71" s="63"/>
      <c r="BA71" s="63"/>
      <c r="BB71" s="9"/>
      <c r="BC71" s="64"/>
      <c r="BD71" s="22"/>
      <c r="BE71" s="22"/>
      <c r="BF71" s="22"/>
      <c r="BG71" s="22"/>
      <c r="BH71" s="22"/>
      <c r="BI71" s="22"/>
      <c r="BJ71" s="22"/>
      <c r="BK71" s="22"/>
      <c r="BL71" s="22"/>
      <c r="BM71" s="23"/>
      <c r="BN71" s="24"/>
    </row>
    <row r="72" spans="1:66" ht="18.75" customHeight="1">
      <c r="A72" s="8">
        <v>67</v>
      </c>
      <c r="B72" s="81"/>
      <c r="C72" s="27"/>
      <c r="D72" s="58"/>
      <c r="E72" s="59"/>
      <c r="F72" s="27"/>
      <c r="G72" s="27"/>
      <c r="H72" s="27"/>
      <c r="I72" s="27"/>
      <c r="J72" s="60"/>
      <c r="K72" s="16"/>
      <c r="L72" s="29"/>
      <c r="M72" s="28"/>
      <c r="N72" s="10"/>
      <c r="O72" s="10"/>
      <c r="P72" s="19"/>
      <c r="Q72" s="20"/>
      <c r="R72" s="19"/>
      <c r="S72" s="20"/>
      <c r="T72" s="20"/>
      <c r="U72" s="5"/>
      <c r="V72" s="20"/>
      <c r="W72" s="62"/>
      <c r="X72" s="20"/>
      <c r="Y72" s="20"/>
      <c r="Z72" s="11"/>
      <c r="AA72" s="20"/>
      <c r="AB72" s="20"/>
      <c r="AC72" s="11"/>
      <c r="AD72" s="20"/>
      <c r="AE72" s="20"/>
      <c r="AF72" s="11"/>
      <c r="AG72" s="20"/>
      <c r="AH72" s="20"/>
      <c r="AI72" s="11"/>
      <c r="AJ72" s="20"/>
      <c r="AK72" s="20"/>
      <c r="AL72" s="11"/>
      <c r="AM72" s="11"/>
      <c r="AN72" s="6"/>
      <c r="AO72" s="5"/>
      <c r="AP72" s="5"/>
      <c r="AQ72" s="6"/>
      <c r="AR72" s="5"/>
      <c r="AS72" s="5"/>
      <c r="AT72" s="15"/>
      <c r="AU72" s="13"/>
      <c r="AV72" s="63"/>
      <c r="AW72" s="27"/>
      <c r="AX72" s="63"/>
      <c r="AY72" s="63"/>
      <c r="AZ72" s="63"/>
      <c r="BA72" s="63"/>
      <c r="BB72" s="9"/>
      <c r="BC72" s="64"/>
      <c r="BD72" s="22"/>
      <c r="BE72" s="22"/>
      <c r="BF72" s="22"/>
      <c r="BG72" s="22"/>
      <c r="BH72" s="22"/>
      <c r="BI72" s="22"/>
      <c r="BJ72" s="22"/>
      <c r="BK72" s="22"/>
      <c r="BL72" s="22"/>
      <c r="BM72" s="23"/>
      <c r="BN72" s="24"/>
    </row>
    <row r="73" spans="1:66" ht="18.75" customHeight="1">
      <c r="A73" s="8">
        <v>68</v>
      </c>
      <c r="B73" s="81"/>
      <c r="C73" s="27"/>
      <c r="D73" s="58"/>
      <c r="E73" s="59"/>
      <c r="F73" s="27"/>
      <c r="G73" s="27"/>
      <c r="H73" s="27"/>
      <c r="I73" s="27"/>
      <c r="J73" s="60"/>
      <c r="K73" s="16"/>
      <c r="L73" s="29"/>
      <c r="M73" s="28"/>
      <c r="N73" s="10"/>
      <c r="O73" s="10"/>
      <c r="P73" s="19"/>
      <c r="Q73" s="20"/>
      <c r="R73" s="19"/>
      <c r="S73" s="20"/>
      <c r="T73" s="20"/>
      <c r="U73" s="5"/>
      <c r="V73" s="20"/>
      <c r="W73" s="62"/>
      <c r="X73" s="20"/>
      <c r="Y73" s="20"/>
      <c r="Z73" s="11"/>
      <c r="AA73" s="20"/>
      <c r="AB73" s="20"/>
      <c r="AC73" s="11"/>
      <c r="AD73" s="20"/>
      <c r="AE73" s="20"/>
      <c r="AF73" s="11"/>
      <c r="AG73" s="20"/>
      <c r="AH73" s="20"/>
      <c r="AI73" s="11"/>
      <c r="AJ73" s="20"/>
      <c r="AK73" s="20"/>
      <c r="AL73" s="11"/>
      <c r="AM73" s="11"/>
      <c r="AN73" s="6"/>
      <c r="AO73" s="5"/>
      <c r="AP73" s="5"/>
      <c r="AQ73" s="6"/>
      <c r="AR73" s="5"/>
      <c r="AS73" s="5"/>
      <c r="AT73" s="15"/>
      <c r="AU73" s="13"/>
      <c r="AV73" s="63"/>
      <c r="AW73" s="27"/>
      <c r="AX73" s="63"/>
      <c r="AY73" s="63"/>
      <c r="AZ73" s="63"/>
      <c r="BA73" s="63"/>
      <c r="BB73" s="9"/>
      <c r="BC73" s="64"/>
      <c r="BD73" s="22"/>
      <c r="BE73" s="22"/>
      <c r="BF73" s="22"/>
      <c r="BG73" s="22"/>
      <c r="BH73" s="22"/>
      <c r="BI73" s="22"/>
      <c r="BJ73" s="22"/>
      <c r="BK73" s="22"/>
      <c r="BL73" s="22"/>
      <c r="BM73" s="23"/>
      <c r="BN73" s="24"/>
    </row>
    <row r="74" spans="1:66" ht="18.75" customHeight="1">
      <c r="A74" s="8">
        <v>69</v>
      </c>
      <c r="B74" s="81"/>
      <c r="C74" s="27"/>
      <c r="D74" s="58"/>
      <c r="E74" s="59"/>
      <c r="F74" s="27"/>
      <c r="G74" s="27"/>
      <c r="H74" s="27"/>
      <c r="I74" s="27"/>
      <c r="J74" s="60"/>
      <c r="K74" s="16"/>
      <c r="L74" s="29"/>
      <c r="M74" s="28"/>
      <c r="N74" s="10"/>
      <c r="O74" s="10"/>
      <c r="P74" s="19"/>
      <c r="Q74" s="20"/>
      <c r="R74" s="19"/>
      <c r="S74" s="20"/>
      <c r="T74" s="20"/>
      <c r="U74" s="5"/>
      <c r="V74" s="20"/>
      <c r="W74" s="62"/>
      <c r="X74" s="20"/>
      <c r="Y74" s="20"/>
      <c r="Z74" s="11"/>
      <c r="AA74" s="20"/>
      <c r="AB74" s="20"/>
      <c r="AC74" s="11"/>
      <c r="AD74" s="20"/>
      <c r="AE74" s="20"/>
      <c r="AF74" s="11"/>
      <c r="AG74" s="20"/>
      <c r="AH74" s="20"/>
      <c r="AI74" s="11"/>
      <c r="AJ74" s="20"/>
      <c r="AK74" s="20"/>
      <c r="AL74" s="11"/>
      <c r="AM74" s="11"/>
      <c r="AN74" s="6"/>
      <c r="AO74" s="5"/>
      <c r="AP74" s="5"/>
      <c r="AQ74" s="6"/>
      <c r="AR74" s="5"/>
      <c r="AS74" s="5"/>
      <c r="AT74" s="15"/>
      <c r="AU74" s="13"/>
      <c r="AV74" s="63"/>
      <c r="AW74" s="27"/>
      <c r="AX74" s="63"/>
      <c r="AY74" s="63"/>
      <c r="AZ74" s="63"/>
      <c r="BA74" s="63"/>
      <c r="BB74" s="9"/>
      <c r="BC74" s="64"/>
      <c r="BD74" s="22"/>
      <c r="BE74" s="22"/>
      <c r="BF74" s="22"/>
      <c r="BG74" s="22"/>
      <c r="BH74" s="22"/>
      <c r="BI74" s="22"/>
      <c r="BJ74" s="22"/>
      <c r="BK74" s="22"/>
      <c r="BL74" s="22"/>
      <c r="BM74" s="24"/>
      <c r="BN74" s="24"/>
    </row>
    <row r="75" spans="1:66" ht="18.75" customHeight="1">
      <c r="A75" s="8">
        <v>70</v>
      </c>
      <c r="B75" s="81"/>
      <c r="C75" s="27"/>
      <c r="D75" s="58"/>
      <c r="E75" s="59"/>
      <c r="F75" s="27"/>
      <c r="G75" s="27"/>
      <c r="H75" s="27"/>
      <c r="I75" s="27"/>
      <c r="J75" s="60"/>
      <c r="K75" s="16"/>
      <c r="L75" s="29"/>
      <c r="M75" s="28"/>
      <c r="N75" s="10"/>
      <c r="O75" s="10"/>
      <c r="P75" s="19"/>
      <c r="Q75" s="20"/>
      <c r="R75" s="19"/>
      <c r="S75" s="20"/>
      <c r="T75" s="20"/>
      <c r="U75" s="5"/>
      <c r="V75" s="20"/>
      <c r="W75" s="62"/>
      <c r="X75" s="20"/>
      <c r="Y75" s="20"/>
      <c r="Z75" s="11"/>
      <c r="AA75" s="20"/>
      <c r="AB75" s="20"/>
      <c r="AC75" s="11"/>
      <c r="AD75" s="20"/>
      <c r="AE75" s="20"/>
      <c r="AF75" s="11"/>
      <c r="AG75" s="20"/>
      <c r="AH75" s="20"/>
      <c r="AI75" s="11"/>
      <c r="AJ75" s="20"/>
      <c r="AK75" s="20"/>
      <c r="AL75" s="11"/>
      <c r="AM75" s="11"/>
      <c r="AN75" s="6"/>
      <c r="AO75" s="5"/>
      <c r="AP75" s="5"/>
      <c r="AQ75" s="6"/>
      <c r="AR75" s="5"/>
      <c r="AS75" s="5"/>
      <c r="AT75" s="15"/>
      <c r="AU75" s="13"/>
      <c r="AV75" s="63"/>
      <c r="AW75" s="27"/>
      <c r="AX75" s="63"/>
      <c r="AY75" s="63"/>
      <c r="AZ75" s="63"/>
      <c r="BA75" s="63"/>
      <c r="BB75" s="9"/>
      <c r="BC75" s="64"/>
      <c r="BD75" s="22"/>
      <c r="BE75" s="22"/>
      <c r="BF75" s="22"/>
      <c r="BG75" s="22"/>
      <c r="BH75" s="22"/>
      <c r="BI75" s="22"/>
      <c r="BJ75" s="22"/>
      <c r="BK75" s="22"/>
      <c r="BL75" s="22"/>
      <c r="BM75" s="23"/>
      <c r="BN75" s="24"/>
    </row>
    <row r="76" spans="1:66" ht="18.75" customHeight="1">
      <c r="A76" s="8">
        <v>71</v>
      </c>
      <c r="B76" s="81"/>
      <c r="C76" s="27"/>
      <c r="D76" s="58"/>
      <c r="E76" s="59"/>
      <c r="F76" s="27"/>
      <c r="G76" s="27"/>
      <c r="H76" s="27"/>
      <c r="I76" s="27"/>
      <c r="J76" s="60"/>
      <c r="K76" s="16"/>
      <c r="L76" s="29"/>
      <c r="M76" s="28"/>
      <c r="N76" s="10"/>
      <c r="O76" s="10"/>
      <c r="P76" s="19"/>
      <c r="Q76" s="20"/>
      <c r="R76" s="19"/>
      <c r="S76" s="20"/>
      <c r="T76" s="20"/>
      <c r="U76" s="5"/>
      <c r="V76" s="20"/>
      <c r="W76" s="62"/>
      <c r="X76" s="20"/>
      <c r="Y76" s="20"/>
      <c r="Z76" s="11"/>
      <c r="AA76" s="20"/>
      <c r="AB76" s="20"/>
      <c r="AC76" s="11"/>
      <c r="AD76" s="20"/>
      <c r="AE76" s="20"/>
      <c r="AF76" s="11"/>
      <c r="AG76" s="20"/>
      <c r="AH76" s="20"/>
      <c r="AI76" s="11"/>
      <c r="AJ76" s="20"/>
      <c r="AK76" s="20"/>
      <c r="AL76" s="11"/>
      <c r="AM76" s="11"/>
      <c r="AN76" s="6"/>
      <c r="AO76" s="5"/>
      <c r="AP76" s="5"/>
      <c r="AQ76" s="6"/>
      <c r="AR76" s="5"/>
      <c r="AS76" s="5"/>
      <c r="AT76" s="15"/>
      <c r="AU76" s="13"/>
      <c r="AV76" s="63"/>
      <c r="AW76" s="27"/>
      <c r="AX76" s="63"/>
      <c r="AY76" s="63"/>
      <c r="AZ76" s="63"/>
      <c r="BA76" s="63"/>
      <c r="BB76" s="9"/>
      <c r="BC76" s="64"/>
      <c r="BD76" s="22"/>
      <c r="BE76" s="22"/>
      <c r="BF76" s="22"/>
      <c r="BG76" s="22"/>
      <c r="BH76" s="22"/>
      <c r="BI76" s="22"/>
      <c r="BJ76" s="22"/>
      <c r="BK76" s="22"/>
      <c r="BL76" s="22"/>
      <c r="BM76" s="23"/>
      <c r="BN76" s="24"/>
    </row>
    <row r="77" spans="1:66" ht="18.75" customHeight="1">
      <c r="A77" s="8">
        <v>72</v>
      </c>
      <c r="B77" s="81"/>
      <c r="C77" s="27"/>
      <c r="D77" s="58"/>
      <c r="E77" s="59"/>
      <c r="F77" s="27"/>
      <c r="G77" s="27"/>
      <c r="H77" s="27"/>
      <c r="I77" s="27"/>
      <c r="J77" s="60"/>
      <c r="K77" s="16"/>
      <c r="L77" s="29"/>
      <c r="M77" s="28"/>
      <c r="N77" s="10"/>
      <c r="O77" s="10"/>
      <c r="P77" s="19"/>
      <c r="Q77" s="20"/>
      <c r="R77" s="19"/>
      <c r="S77" s="20"/>
      <c r="T77" s="20"/>
      <c r="U77" s="5"/>
      <c r="V77" s="20"/>
      <c r="W77" s="62"/>
      <c r="X77" s="20"/>
      <c r="Y77" s="20"/>
      <c r="Z77" s="11"/>
      <c r="AA77" s="20"/>
      <c r="AB77" s="20"/>
      <c r="AC77" s="11"/>
      <c r="AD77" s="20"/>
      <c r="AE77" s="20"/>
      <c r="AF77" s="11"/>
      <c r="AG77" s="20"/>
      <c r="AH77" s="20"/>
      <c r="AI77" s="11"/>
      <c r="AJ77" s="20"/>
      <c r="AK77" s="20"/>
      <c r="AL77" s="11"/>
      <c r="AM77" s="11"/>
      <c r="AN77" s="6"/>
      <c r="AO77" s="5"/>
      <c r="AP77" s="5"/>
      <c r="AQ77" s="6"/>
      <c r="AR77" s="5"/>
      <c r="AS77" s="5"/>
      <c r="AT77" s="15"/>
      <c r="AU77" s="13"/>
      <c r="AV77" s="63"/>
      <c r="AW77" s="27"/>
      <c r="AX77" s="63"/>
      <c r="AY77" s="63"/>
      <c r="AZ77" s="63"/>
      <c r="BA77" s="63"/>
      <c r="BB77" s="9"/>
      <c r="BC77" s="64"/>
      <c r="BD77" s="22"/>
      <c r="BE77" s="22"/>
      <c r="BF77" s="22"/>
      <c r="BG77" s="22"/>
      <c r="BH77" s="22"/>
      <c r="BI77" s="22"/>
      <c r="BJ77" s="22"/>
      <c r="BK77" s="22"/>
      <c r="BL77" s="22"/>
      <c r="BM77" s="23"/>
      <c r="BN77" s="24"/>
    </row>
    <row r="78" spans="1:66" ht="18.75" customHeight="1">
      <c r="A78" s="8">
        <v>73</v>
      </c>
      <c r="B78" s="81"/>
      <c r="C78" s="27"/>
      <c r="D78" s="58"/>
      <c r="E78" s="59"/>
      <c r="F78" s="27"/>
      <c r="G78" s="27"/>
      <c r="H78" s="27"/>
      <c r="I78" s="27"/>
      <c r="J78" s="60"/>
      <c r="K78" s="16"/>
      <c r="L78" s="29"/>
      <c r="M78" s="28"/>
      <c r="N78" s="10"/>
      <c r="O78" s="10"/>
      <c r="P78" s="19"/>
      <c r="Q78" s="20"/>
      <c r="R78" s="19"/>
      <c r="S78" s="20"/>
      <c r="T78" s="20"/>
      <c r="U78" s="5"/>
      <c r="V78" s="20"/>
      <c r="W78" s="62"/>
      <c r="X78" s="20"/>
      <c r="Y78" s="20"/>
      <c r="Z78" s="11"/>
      <c r="AA78" s="20"/>
      <c r="AB78" s="20"/>
      <c r="AC78" s="11"/>
      <c r="AD78" s="20"/>
      <c r="AE78" s="20"/>
      <c r="AF78" s="11"/>
      <c r="AG78" s="20"/>
      <c r="AH78" s="20"/>
      <c r="AI78" s="11"/>
      <c r="AJ78" s="20"/>
      <c r="AK78" s="20"/>
      <c r="AL78" s="11"/>
      <c r="AM78" s="11"/>
      <c r="AN78" s="6"/>
      <c r="AO78" s="5"/>
      <c r="AP78" s="5"/>
      <c r="AQ78" s="6"/>
      <c r="AR78" s="5"/>
      <c r="AS78" s="5"/>
      <c r="AT78" s="15"/>
      <c r="AU78" s="13"/>
      <c r="AV78" s="63"/>
      <c r="AW78" s="27"/>
      <c r="AX78" s="63"/>
      <c r="AY78" s="63"/>
      <c r="AZ78" s="63"/>
      <c r="BA78" s="63"/>
      <c r="BB78" s="9"/>
      <c r="BC78" s="64"/>
      <c r="BD78" s="22"/>
      <c r="BE78" s="22"/>
      <c r="BF78" s="22"/>
      <c r="BG78" s="22"/>
      <c r="BH78" s="22"/>
      <c r="BI78" s="22"/>
      <c r="BJ78" s="22"/>
      <c r="BK78" s="22"/>
      <c r="BL78" s="22"/>
      <c r="BM78" s="23"/>
      <c r="BN78" s="24"/>
    </row>
    <row r="79" spans="1:66" ht="18.75" customHeight="1">
      <c r="A79" s="8">
        <v>74</v>
      </c>
      <c r="B79" s="81"/>
      <c r="C79" s="27"/>
      <c r="D79" s="58"/>
      <c r="E79" s="59"/>
      <c r="F79" s="27"/>
      <c r="G79" s="27"/>
      <c r="H79" s="27"/>
      <c r="I79" s="27"/>
      <c r="J79" s="60"/>
      <c r="K79" s="16"/>
      <c r="L79" s="29"/>
      <c r="M79" s="28"/>
      <c r="N79" s="10"/>
      <c r="O79" s="10"/>
      <c r="P79" s="19"/>
      <c r="Q79" s="20"/>
      <c r="R79" s="19"/>
      <c r="S79" s="20"/>
      <c r="T79" s="20"/>
      <c r="U79" s="5"/>
      <c r="V79" s="20"/>
      <c r="W79" s="62"/>
      <c r="X79" s="20"/>
      <c r="Y79" s="20"/>
      <c r="Z79" s="11"/>
      <c r="AA79" s="20"/>
      <c r="AB79" s="20"/>
      <c r="AC79" s="11"/>
      <c r="AD79" s="20"/>
      <c r="AE79" s="20"/>
      <c r="AF79" s="11"/>
      <c r="AG79" s="20"/>
      <c r="AH79" s="20"/>
      <c r="AI79" s="11"/>
      <c r="AJ79" s="20"/>
      <c r="AK79" s="20"/>
      <c r="AL79" s="11"/>
      <c r="AM79" s="11"/>
      <c r="AN79" s="6"/>
      <c r="AO79" s="5"/>
      <c r="AP79" s="5"/>
      <c r="AQ79" s="6"/>
      <c r="AR79" s="5"/>
      <c r="AS79" s="5"/>
      <c r="AT79" s="15"/>
      <c r="AU79" s="13"/>
      <c r="AV79" s="63"/>
      <c r="AW79" s="27"/>
      <c r="AX79" s="63"/>
      <c r="AY79" s="63"/>
      <c r="AZ79" s="63"/>
      <c r="BA79" s="63"/>
      <c r="BB79" s="9"/>
      <c r="BC79" s="64"/>
      <c r="BD79" s="22"/>
      <c r="BE79" s="22"/>
      <c r="BF79" s="22"/>
      <c r="BG79" s="22"/>
      <c r="BH79" s="22"/>
      <c r="BI79" s="22"/>
      <c r="BJ79" s="22"/>
      <c r="BK79" s="22"/>
      <c r="BL79" s="22"/>
      <c r="BM79" s="23"/>
      <c r="BN79" s="24"/>
    </row>
    <row r="80" spans="1:66" ht="18.75" customHeight="1">
      <c r="A80" s="8">
        <v>75</v>
      </c>
      <c r="B80" s="81"/>
      <c r="C80" s="27"/>
      <c r="D80" s="58"/>
      <c r="E80" s="59"/>
      <c r="F80" s="27"/>
      <c r="G80" s="27"/>
      <c r="H80" s="27"/>
      <c r="I80" s="27"/>
      <c r="J80" s="60"/>
      <c r="K80" s="16"/>
      <c r="L80" s="29"/>
      <c r="M80" s="28"/>
      <c r="N80" s="10"/>
      <c r="O80" s="10"/>
      <c r="P80" s="19"/>
      <c r="Q80" s="20"/>
      <c r="R80" s="19"/>
      <c r="S80" s="20"/>
      <c r="T80" s="20"/>
      <c r="U80" s="5"/>
      <c r="V80" s="20"/>
      <c r="W80" s="62"/>
      <c r="X80" s="20"/>
      <c r="Y80" s="20"/>
      <c r="Z80" s="11"/>
      <c r="AA80" s="20"/>
      <c r="AB80" s="20"/>
      <c r="AC80" s="11"/>
      <c r="AD80" s="20"/>
      <c r="AE80" s="20"/>
      <c r="AF80" s="11"/>
      <c r="AG80" s="20"/>
      <c r="AH80" s="20"/>
      <c r="AI80" s="11"/>
      <c r="AJ80" s="20"/>
      <c r="AK80" s="20"/>
      <c r="AL80" s="11"/>
      <c r="AM80" s="11"/>
      <c r="AN80" s="6"/>
      <c r="AO80" s="5"/>
      <c r="AP80" s="5"/>
      <c r="AQ80" s="6"/>
      <c r="AR80" s="5"/>
      <c r="AS80" s="5"/>
      <c r="AT80" s="15"/>
      <c r="AU80" s="13"/>
      <c r="AV80" s="63"/>
      <c r="AW80" s="27"/>
      <c r="AX80" s="63"/>
      <c r="AY80" s="63"/>
      <c r="AZ80" s="63"/>
      <c r="BA80" s="63"/>
      <c r="BB80" s="9"/>
      <c r="BC80" s="64"/>
      <c r="BD80" s="22"/>
      <c r="BE80" s="22"/>
      <c r="BF80" s="22"/>
      <c r="BG80" s="22"/>
      <c r="BH80" s="22"/>
      <c r="BI80" s="22"/>
      <c r="BJ80" s="22"/>
      <c r="BK80" s="22"/>
      <c r="BL80" s="22"/>
      <c r="BM80" s="24"/>
      <c r="BN80" s="24"/>
    </row>
    <row r="81" spans="1:66" ht="18.75" customHeight="1">
      <c r="A81" s="8">
        <v>76</v>
      </c>
      <c r="B81" s="81"/>
      <c r="C81" s="27"/>
      <c r="D81" s="58"/>
      <c r="E81" s="59"/>
      <c r="F81" s="27"/>
      <c r="G81" s="27"/>
      <c r="H81" s="27"/>
      <c r="I81" s="27"/>
      <c r="J81" s="60"/>
      <c r="K81" s="16"/>
      <c r="L81" s="29"/>
      <c r="M81" s="28"/>
      <c r="N81" s="10"/>
      <c r="O81" s="10"/>
      <c r="P81" s="19"/>
      <c r="Q81" s="20"/>
      <c r="R81" s="19"/>
      <c r="S81" s="20"/>
      <c r="T81" s="20"/>
      <c r="U81" s="5"/>
      <c r="V81" s="20"/>
      <c r="W81" s="62"/>
      <c r="X81" s="20"/>
      <c r="Y81" s="20"/>
      <c r="Z81" s="11"/>
      <c r="AA81" s="20"/>
      <c r="AB81" s="20"/>
      <c r="AC81" s="11"/>
      <c r="AD81" s="20"/>
      <c r="AE81" s="20"/>
      <c r="AF81" s="11"/>
      <c r="AG81" s="20"/>
      <c r="AH81" s="20"/>
      <c r="AI81" s="11"/>
      <c r="AJ81" s="20"/>
      <c r="AK81" s="20"/>
      <c r="AL81" s="11"/>
      <c r="AM81" s="11"/>
      <c r="AN81" s="6"/>
      <c r="AO81" s="5"/>
      <c r="AP81" s="5"/>
      <c r="AQ81" s="6"/>
      <c r="AR81" s="5"/>
      <c r="AS81" s="5"/>
      <c r="AT81" s="15"/>
      <c r="AU81" s="13"/>
      <c r="AV81" s="63"/>
      <c r="AW81" s="27"/>
      <c r="AX81" s="63"/>
      <c r="AY81" s="63"/>
      <c r="AZ81" s="63"/>
      <c r="BA81" s="63"/>
      <c r="BB81" s="9"/>
      <c r="BC81" s="64"/>
      <c r="BD81" s="22"/>
      <c r="BE81" s="22"/>
      <c r="BF81" s="22"/>
      <c r="BG81" s="22"/>
      <c r="BH81" s="22"/>
      <c r="BI81" s="22"/>
      <c r="BJ81" s="22"/>
      <c r="BK81" s="22"/>
      <c r="BL81" s="22"/>
      <c r="BM81" s="23"/>
      <c r="BN81" s="24"/>
    </row>
    <row r="82" spans="1:66" ht="18.75" customHeight="1">
      <c r="A82" s="8">
        <v>77</v>
      </c>
      <c r="B82" s="81"/>
      <c r="C82" s="27"/>
      <c r="D82" s="58"/>
      <c r="E82" s="59"/>
      <c r="F82" s="27"/>
      <c r="G82" s="27"/>
      <c r="H82" s="27"/>
      <c r="I82" s="27"/>
      <c r="J82" s="60"/>
      <c r="K82" s="16"/>
      <c r="L82" s="29"/>
      <c r="M82" s="28"/>
      <c r="N82" s="10"/>
      <c r="O82" s="10"/>
      <c r="P82" s="19"/>
      <c r="Q82" s="20"/>
      <c r="R82" s="19"/>
      <c r="S82" s="20"/>
      <c r="T82" s="20"/>
      <c r="U82" s="5"/>
      <c r="V82" s="20"/>
      <c r="W82" s="62"/>
      <c r="X82" s="20"/>
      <c r="Y82" s="20"/>
      <c r="Z82" s="11"/>
      <c r="AA82" s="20"/>
      <c r="AB82" s="20"/>
      <c r="AC82" s="11"/>
      <c r="AD82" s="20"/>
      <c r="AE82" s="20"/>
      <c r="AF82" s="11"/>
      <c r="AG82" s="20"/>
      <c r="AH82" s="20"/>
      <c r="AI82" s="11"/>
      <c r="AJ82" s="20"/>
      <c r="AK82" s="20"/>
      <c r="AL82" s="11"/>
      <c r="AM82" s="11"/>
      <c r="AN82" s="6"/>
      <c r="AO82" s="5"/>
      <c r="AP82" s="5"/>
      <c r="AQ82" s="6"/>
      <c r="AR82" s="5"/>
      <c r="AS82" s="5"/>
      <c r="AT82" s="15"/>
      <c r="AU82" s="13"/>
      <c r="AV82" s="63"/>
      <c r="AW82" s="27"/>
      <c r="AX82" s="63"/>
      <c r="AY82" s="63"/>
      <c r="AZ82" s="63"/>
      <c r="BA82" s="63"/>
      <c r="BB82" s="9"/>
      <c r="BC82" s="64"/>
      <c r="BD82" s="22"/>
      <c r="BE82" s="22"/>
      <c r="BF82" s="22"/>
      <c r="BG82" s="22"/>
      <c r="BH82" s="22"/>
      <c r="BI82" s="22"/>
      <c r="BJ82" s="22"/>
      <c r="BK82" s="22"/>
      <c r="BL82" s="22"/>
      <c r="BM82" s="23"/>
      <c r="BN82" s="24"/>
    </row>
    <row r="83" spans="1:66" ht="18.75" customHeight="1">
      <c r="A83" s="8">
        <v>78</v>
      </c>
      <c r="B83" s="81"/>
      <c r="C83" s="27"/>
      <c r="D83" s="58"/>
      <c r="E83" s="59"/>
      <c r="F83" s="27"/>
      <c r="G83" s="27"/>
      <c r="H83" s="27"/>
      <c r="I83" s="27"/>
      <c r="J83" s="60"/>
      <c r="K83" s="16"/>
      <c r="L83" s="29"/>
      <c r="M83" s="28"/>
      <c r="N83" s="10"/>
      <c r="O83" s="10"/>
      <c r="P83" s="19"/>
      <c r="Q83" s="20"/>
      <c r="R83" s="19"/>
      <c r="S83" s="20"/>
      <c r="T83" s="20"/>
      <c r="U83" s="5"/>
      <c r="V83" s="20"/>
      <c r="W83" s="62"/>
      <c r="X83" s="20"/>
      <c r="Y83" s="20"/>
      <c r="Z83" s="11"/>
      <c r="AA83" s="20"/>
      <c r="AB83" s="20"/>
      <c r="AC83" s="11"/>
      <c r="AD83" s="20"/>
      <c r="AE83" s="20"/>
      <c r="AF83" s="11"/>
      <c r="AG83" s="20"/>
      <c r="AH83" s="20"/>
      <c r="AI83" s="11"/>
      <c r="AJ83" s="20"/>
      <c r="AK83" s="20"/>
      <c r="AL83" s="11"/>
      <c r="AM83" s="11"/>
      <c r="AN83" s="6"/>
      <c r="AO83" s="5"/>
      <c r="AP83" s="5"/>
      <c r="AQ83" s="6"/>
      <c r="AR83" s="5"/>
      <c r="AS83" s="5"/>
      <c r="AT83" s="15"/>
      <c r="AU83" s="13"/>
      <c r="AV83" s="63"/>
      <c r="AW83" s="27"/>
      <c r="AX83" s="63"/>
      <c r="AY83" s="63"/>
      <c r="AZ83" s="63"/>
      <c r="BA83" s="63"/>
      <c r="BB83" s="9"/>
      <c r="BC83" s="64"/>
      <c r="BD83" s="22"/>
      <c r="BE83" s="22"/>
      <c r="BF83" s="22"/>
      <c r="BG83" s="22"/>
      <c r="BH83" s="22"/>
      <c r="BI83" s="22"/>
      <c r="BJ83" s="22"/>
      <c r="BK83" s="22"/>
      <c r="BL83" s="22"/>
      <c r="BM83" s="23"/>
      <c r="BN83" s="24"/>
    </row>
    <row r="84" spans="1:66" ht="18.75" customHeight="1">
      <c r="A84" s="8">
        <v>79</v>
      </c>
      <c r="B84" s="81"/>
      <c r="C84" s="27"/>
      <c r="D84" s="58"/>
      <c r="E84" s="59"/>
      <c r="F84" s="27"/>
      <c r="G84" s="27"/>
      <c r="H84" s="27"/>
      <c r="I84" s="27"/>
      <c r="J84" s="60"/>
      <c r="K84" s="16"/>
      <c r="L84" s="29"/>
      <c r="M84" s="28"/>
      <c r="N84" s="10"/>
      <c r="O84" s="10"/>
      <c r="P84" s="19"/>
      <c r="Q84" s="20"/>
      <c r="R84" s="19"/>
      <c r="S84" s="20"/>
      <c r="T84" s="20"/>
      <c r="U84" s="5"/>
      <c r="V84" s="20"/>
      <c r="W84" s="62"/>
      <c r="X84" s="20"/>
      <c r="Y84" s="20"/>
      <c r="Z84" s="11"/>
      <c r="AA84" s="20"/>
      <c r="AB84" s="20"/>
      <c r="AC84" s="11"/>
      <c r="AD84" s="20"/>
      <c r="AE84" s="20"/>
      <c r="AF84" s="11"/>
      <c r="AG84" s="20"/>
      <c r="AH84" s="20"/>
      <c r="AI84" s="11"/>
      <c r="AJ84" s="20"/>
      <c r="AK84" s="20"/>
      <c r="AL84" s="11"/>
      <c r="AM84" s="11"/>
      <c r="AN84" s="6"/>
      <c r="AO84" s="5"/>
      <c r="AP84" s="5"/>
      <c r="AQ84" s="6"/>
      <c r="AR84" s="5"/>
      <c r="AS84" s="5"/>
      <c r="AT84" s="15"/>
      <c r="AU84" s="13"/>
      <c r="AV84" s="63"/>
      <c r="AW84" s="27"/>
      <c r="AX84" s="63"/>
      <c r="AY84" s="63"/>
      <c r="AZ84" s="63"/>
      <c r="BA84" s="63"/>
      <c r="BB84" s="9"/>
      <c r="BC84" s="64"/>
      <c r="BD84" s="22"/>
      <c r="BE84" s="22"/>
      <c r="BF84" s="22"/>
      <c r="BG84" s="22"/>
      <c r="BH84" s="22"/>
      <c r="BI84" s="22"/>
      <c r="BJ84" s="22"/>
      <c r="BK84" s="22"/>
      <c r="BL84" s="22"/>
      <c r="BM84" s="24"/>
      <c r="BN84" s="24"/>
    </row>
    <row r="85" spans="1:66" ht="18.75" customHeight="1">
      <c r="A85" s="8">
        <v>80</v>
      </c>
      <c r="B85" s="81"/>
      <c r="C85" s="27"/>
      <c r="D85" s="58"/>
      <c r="E85" s="59"/>
      <c r="F85" s="27"/>
      <c r="G85" s="27"/>
      <c r="H85" s="27"/>
      <c r="I85" s="27"/>
      <c r="J85" s="61"/>
      <c r="K85" s="82"/>
      <c r="L85" s="29"/>
      <c r="M85" s="28"/>
      <c r="N85" s="10"/>
      <c r="O85" s="10"/>
      <c r="P85" s="19"/>
      <c r="Q85" s="20"/>
      <c r="R85" s="19"/>
      <c r="S85" s="20"/>
      <c r="T85" s="20"/>
      <c r="U85" s="5"/>
      <c r="V85" s="20"/>
      <c r="W85" s="62"/>
      <c r="X85" s="20"/>
      <c r="Y85" s="20"/>
      <c r="Z85" s="11"/>
      <c r="AA85" s="20"/>
      <c r="AB85" s="20"/>
      <c r="AC85" s="11"/>
      <c r="AD85" s="20"/>
      <c r="AE85" s="20"/>
      <c r="AF85" s="11"/>
      <c r="AG85" s="20"/>
      <c r="AH85" s="20"/>
      <c r="AI85" s="11"/>
      <c r="AJ85" s="20"/>
      <c r="AK85" s="20"/>
      <c r="AL85" s="11"/>
      <c r="AM85" s="11"/>
      <c r="AN85" s="6"/>
      <c r="AO85" s="5"/>
      <c r="AP85" s="5"/>
      <c r="AQ85" s="6"/>
      <c r="AR85" s="5"/>
      <c r="AS85" s="5"/>
      <c r="AT85" s="15"/>
      <c r="AU85" s="13"/>
      <c r="AV85" s="63"/>
      <c r="AW85" s="27"/>
      <c r="AX85" s="63"/>
      <c r="AY85" s="63"/>
      <c r="AZ85" s="63"/>
      <c r="BA85" s="63"/>
      <c r="BB85" s="9"/>
      <c r="BC85" s="27"/>
      <c r="BD85" s="22"/>
      <c r="BE85" s="22"/>
      <c r="BF85" s="22"/>
      <c r="BG85" s="22"/>
      <c r="BH85" s="22"/>
      <c r="BI85" s="22"/>
      <c r="BJ85" s="22"/>
      <c r="BK85" s="22"/>
      <c r="BL85" s="22"/>
      <c r="BM85" s="23"/>
      <c r="BN85" s="24"/>
    </row>
    <row r="86" spans="1:66" ht="19.5" customHeight="1">
      <c r="A86" s="8">
        <v>81</v>
      </c>
      <c r="B86" s="81"/>
      <c r="C86" s="27"/>
      <c r="D86" s="58"/>
      <c r="E86" s="59"/>
      <c r="F86" s="27"/>
      <c r="G86" s="27"/>
      <c r="H86" s="27"/>
      <c r="I86" s="27"/>
      <c r="J86" s="60"/>
      <c r="K86" s="16"/>
      <c r="L86" s="29"/>
      <c r="M86" s="28"/>
      <c r="N86" s="10"/>
      <c r="O86" s="10"/>
      <c r="P86" s="19"/>
      <c r="Q86" s="20"/>
      <c r="R86" s="19"/>
      <c r="S86" s="20"/>
      <c r="T86" s="20"/>
      <c r="U86" s="5"/>
      <c r="V86" s="20"/>
      <c r="W86" s="62"/>
      <c r="X86" s="20"/>
      <c r="Y86" s="20"/>
      <c r="Z86" s="11"/>
      <c r="AA86" s="20"/>
      <c r="AB86" s="20"/>
      <c r="AC86" s="11"/>
      <c r="AD86" s="20"/>
      <c r="AE86" s="20"/>
      <c r="AF86" s="11"/>
      <c r="AG86" s="20"/>
      <c r="AH86" s="20"/>
      <c r="AI86" s="11"/>
      <c r="AJ86" s="20"/>
      <c r="AK86" s="20"/>
      <c r="AL86" s="11"/>
      <c r="AM86" s="11"/>
      <c r="AN86" s="6"/>
      <c r="AO86" s="5"/>
      <c r="AP86" s="5"/>
      <c r="AQ86" s="6"/>
      <c r="AR86" s="5"/>
      <c r="AS86" s="5"/>
      <c r="AT86" s="15"/>
      <c r="AU86" s="13"/>
      <c r="AV86" s="63"/>
      <c r="AW86" s="27"/>
      <c r="AX86" s="63"/>
      <c r="AY86" s="63"/>
      <c r="AZ86" s="63"/>
      <c r="BA86" s="63"/>
      <c r="BB86" s="9"/>
      <c r="BC86" s="64"/>
      <c r="BD86" s="22"/>
      <c r="BE86" s="22"/>
      <c r="BF86" s="22"/>
      <c r="BG86" s="22"/>
      <c r="BH86" s="22"/>
      <c r="BI86" s="22"/>
      <c r="BJ86" s="22"/>
      <c r="BK86" s="22"/>
      <c r="BL86" s="22"/>
      <c r="BM86" s="23"/>
      <c r="BN86" s="24"/>
    </row>
    <row r="87" spans="1:66" ht="19.5" customHeight="1">
      <c r="A87" s="8">
        <v>82</v>
      </c>
      <c r="B87" s="81"/>
      <c r="C87" s="27"/>
      <c r="D87" s="58"/>
      <c r="E87" s="59"/>
      <c r="F87" s="27"/>
      <c r="G87" s="27"/>
      <c r="H87" s="27"/>
      <c r="I87" s="27"/>
      <c r="J87" s="60"/>
      <c r="K87" s="16"/>
      <c r="L87" s="29"/>
      <c r="M87" s="28"/>
      <c r="N87" s="10"/>
      <c r="O87" s="10"/>
      <c r="P87" s="19"/>
      <c r="Q87" s="20"/>
      <c r="R87" s="19"/>
      <c r="S87" s="20"/>
      <c r="T87" s="20"/>
      <c r="U87" s="5"/>
      <c r="V87" s="20"/>
      <c r="W87" s="62"/>
      <c r="X87" s="20"/>
      <c r="Y87" s="20"/>
      <c r="Z87" s="11"/>
      <c r="AA87" s="20"/>
      <c r="AB87" s="20"/>
      <c r="AC87" s="11"/>
      <c r="AD87" s="20"/>
      <c r="AE87" s="20"/>
      <c r="AF87" s="11"/>
      <c r="AG87" s="20"/>
      <c r="AH87" s="20"/>
      <c r="AI87" s="11"/>
      <c r="AJ87" s="20"/>
      <c r="AK87" s="20"/>
      <c r="AL87" s="11"/>
      <c r="AM87" s="11"/>
      <c r="AN87" s="6"/>
      <c r="AO87" s="5"/>
      <c r="AP87" s="5"/>
      <c r="AQ87" s="6"/>
      <c r="AR87" s="5"/>
      <c r="AS87" s="5"/>
      <c r="AT87" s="15"/>
      <c r="AU87" s="13"/>
      <c r="AV87" s="63"/>
      <c r="AW87" s="27"/>
      <c r="AX87" s="63"/>
      <c r="AY87" s="63"/>
      <c r="AZ87" s="63"/>
      <c r="BA87" s="63"/>
      <c r="BB87" s="9"/>
      <c r="BC87" s="64"/>
      <c r="BD87" s="22"/>
      <c r="BE87" s="22"/>
      <c r="BF87" s="22"/>
      <c r="BG87" s="22"/>
      <c r="BH87" s="22"/>
      <c r="BI87" s="22"/>
      <c r="BJ87" s="22"/>
      <c r="BK87" s="22"/>
      <c r="BL87" s="22"/>
      <c r="BM87" s="24"/>
      <c r="BN87" s="24"/>
    </row>
    <row r="88" spans="1:66" ht="18.75" customHeight="1">
      <c r="A88" s="8">
        <v>83</v>
      </c>
      <c r="B88" s="81"/>
      <c r="C88" s="27"/>
      <c r="D88" s="58"/>
      <c r="E88" s="59"/>
      <c r="F88" s="27"/>
      <c r="G88" s="27"/>
      <c r="H88" s="27"/>
      <c r="I88" s="27"/>
      <c r="J88" s="60"/>
      <c r="K88" s="16"/>
      <c r="L88" s="29"/>
      <c r="M88" s="28"/>
      <c r="N88" s="10"/>
      <c r="O88" s="10"/>
      <c r="P88" s="19"/>
      <c r="Q88" s="20"/>
      <c r="R88" s="19"/>
      <c r="S88" s="20"/>
      <c r="T88" s="20"/>
      <c r="U88" s="5"/>
      <c r="V88" s="20"/>
      <c r="W88" s="62"/>
      <c r="X88" s="20"/>
      <c r="Y88" s="20"/>
      <c r="Z88" s="11"/>
      <c r="AA88" s="20"/>
      <c r="AB88" s="20"/>
      <c r="AC88" s="11"/>
      <c r="AD88" s="20"/>
      <c r="AE88" s="20"/>
      <c r="AF88" s="11"/>
      <c r="AG88" s="20"/>
      <c r="AH88" s="20"/>
      <c r="AI88" s="11"/>
      <c r="AJ88" s="20"/>
      <c r="AK88" s="20"/>
      <c r="AL88" s="11"/>
      <c r="AM88" s="11"/>
      <c r="AN88" s="6"/>
      <c r="AO88" s="5"/>
      <c r="AP88" s="5"/>
      <c r="AQ88" s="6"/>
      <c r="AR88" s="5"/>
      <c r="AS88" s="5"/>
      <c r="AT88" s="15"/>
      <c r="AU88" s="13"/>
      <c r="AV88" s="63"/>
      <c r="AW88" s="27"/>
      <c r="AX88" s="63"/>
      <c r="AY88" s="63"/>
      <c r="AZ88" s="63"/>
      <c r="BA88" s="63"/>
      <c r="BB88" s="9"/>
      <c r="BC88" s="64"/>
      <c r="BD88" s="22"/>
      <c r="BE88" s="22"/>
      <c r="BF88" s="22"/>
      <c r="BG88" s="22"/>
      <c r="BH88" s="22"/>
      <c r="BI88" s="22"/>
      <c r="BJ88" s="22"/>
      <c r="BK88" s="22"/>
      <c r="BL88" s="22"/>
      <c r="BM88" s="23"/>
      <c r="BN88" s="24"/>
    </row>
    <row r="89" spans="1:66" ht="18.75" customHeight="1">
      <c r="A89" s="8">
        <v>84</v>
      </c>
      <c r="B89" s="81"/>
      <c r="C89" s="27"/>
      <c r="D89" s="58"/>
      <c r="E89" s="59"/>
      <c r="F89" s="27"/>
      <c r="G89" s="27"/>
      <c r="H89" s="27"/>
      <c r="I89" s="27"/>
      <c r="J89" s="60"/>
      <c r="K89" s="16"/>
      <c r="L89" s="29"/>
      <c r="M89" s="28"/>
      <c r="N89" s="10"/>
      <c r="O89" s="10"/>
      <c r="P89" s="19"/>
      <c r="Q89" s="20"/>
      <c r="R89" s="19"/>
      <c r="S89" s="20"/>
      <c r="T89" s="20"/>
      <c r="U89" s="5"/>
      <c r="V89" s="20"/>
      <c r="W89" s="62"/>
      <c r="X89" s="20"/>
      <c r="Y89" s="20"/>
      <c r="Z89" s="11"/>
      <c r="AA89" s="20"/>
      <c r="AB89" s="20"/>
      <c r="AC89" s="11"/>
      <c r="AD89" s="20"/>
      <c r="AE89" s="20"/>
      <c r="AF89" s="11"/>
      <c r="AG89" s="20"/>
      <c r="AH89" s="20"/>
      <c r="AI89" s="11"/>
      <c r="AJ89" s="20"/>
      <c r="AK89" s="20"/>
      <c r="AL89" s="11"/>
      <c r="AM89" s="11"/>
      <c r="AN89" s="6"/>
      <c r="AO89" s="5"/>
      <c r="AP89" s="5"/>
      <c r="AQ89" s="6"/>
      <c r="AR89" s="5"/>
      <c r="AS89" s="5"/>
      <c r="AT89" s="15"/>
      <c r="AU89" s="13"/>
      <c r="AV89" s="63"/>
      <c r="AW89" s="27"/>
      <c r="AX89" s="63"/>
      <c r="AY89" s="63"/>
      <c r="AZ89" s="63"/>
      <c r="BA89" s="63"/>
      <c r="BB89" s="9"/>
      <c r="BC89" s="64"/>
      <c r="BD89" s="22"/>
      <c r="BE89" s="22"/>
      <c r="BF89" s="22"/>
      <c r="BG89" s="22"/>
      <c r="BH89" s="22"/>
      <c r="BI89" s="22"/>
      <c r="BJ89" s="22"/>
      <c r="BK89" s="22"/>
      <c r="BL89" s="22"/>
      <c r="BM89" s="23"/>
      <c r="BN89" s="24"/>
    </row>
    <row r="90" spans="1:66" ht="18.75" customHeight="1">
      <c r="A90" s="8">
        <v>85</v>
      </c>
      <c r="B90" s="81"/>
      <c r="C90" s="27"/>
      <c r="D90" s="58"/>
      <c r="E90" s="59"/>
      <c r="F90" s="27"/>
      <c r="G90" s="27"/>
      <c r="H90" s="27"/>
      <c r="I90" s="27"/>
      <c r="J90" s="60"/>
      <c r="K90" s="16"/>
      <c r="L90" s="29"/>
      <c r="M90" s="28"/>
      <c r="N90" s="10"/>
      <c r="O90" s="10"/>
      <c r="P90" s="19"/>
      <c r="Q90" s="20"/>
      <c r="R90" s="19"/>
      <c r="S90" s="20"/>
      <c r="T90" s="20"/>
      <c r="U90" s="5"/>
      <c r="V90" s="20"/>
      <c r="W90" s="62"/>
      <c r="X90" s="20"/>
      <c r="Y90" s="20"/>
      <c r="Z90" s="11"/>
      <c r="AA90" s="20"/>
      <c r="AB90" s="20"/>
      <c r="AC90" s="11"/>
      <c r="AD90" s="20"/>
      <c r="AE90" s="20"/>
      <c r="AF90" s="11"/>
      <c r="AG90" s="20"/>
      <c r="AH90" s="20"/>
      <c r="AI90" s="11"/>
      <c r="AJ90" s="20"/>
      <c r="AK90" s="20"/>
      <c r="AL90" s="11"/>
      <c r="AM90" s="11"/>
      <c r="AN90" s="6"/>
      <c r="AO90" s="5"/>
      <c r="AP90" s="5"/>
      <c r="AQ90" s="6"/>
      <c r="AR90" s="5"/>
      <c r="AS90" s="5"/>
      <c r="AT90" s="15"/>
      <c r="AU90" s="13"/>
      <c r="AV90" s="63"/>
      <c r="AW90" s="27"/>
      <c r="AX90" s="63"/>
      <c r="AY90" s="63"/>
      <c r="AZ90" s="63"/>
      <c r="BA90" s="63"/>
      <c r="BB90" s="9"/>
      <c r="BC90" s="64"/>
      <c r="BD90" s="22"/>
      <c r="BE90" s="22"/>
      <c r="BF90" s="22"/>
      <c r="BG90" s="22"/>
      <c r="BH90" s="22"/>
      <c r="BI90" s="22"/>
      <c r="BJ90" s="22"/>
      <c r="BK90" s="22"/>
      <c r="BL90" s="22"/>
      <c r="BM90" s="23"/>
      <c r="BN90" s="24"/>
    </row>
    <row r="91" spans="1:66" ht="18.75" customHeight="1">
      <c r="A91" s="8">
        <v>86</v>
      </c>
      <c r="B91" s="81"/>
      <c r="C91" s="27"/>
      <c r="D91" s="58"/>
      <c r="E91" s="59"/>
      <c r="F91" s="27"/>
      <c r="G91" s="27"/>
      <c r="H91" s="27"/>
      <c r="I91" s="27"/>
      <c r="J91" s="60"/>
      <c r="K91" s="16"/>
      <c r="L91" s="29"/>
      <c r="M91" s="28"/>
      <c r="N91" s="10"/>
      <c r="O91" s="10"/>
      <c r="P91" s="19"/>
      <c r="Q91" s="20"/>
      <c r="R91" s="19"/>
      <c r="S91" s="20"/>
      <c r="T91" s="20"/>
      <c r="U91" s="5"/>
      <c r="V91" s="20"/>
      <c r="W91" s="62"/>
      <c r="X91" s="20"/>
      <c r="Y91" s="20"/>
      <c r="Z91" s="11"/>
      <c r="AA91" s="20"/>
      <c r="AB91" s="20"/>
      <c r="AC91" s="11"/>
      <c r="AD91" s="20"/>
      <c r="AE91" s="20"/>
      <c r="AF91" s="11"/>
      <c r="AG91" s="20"/>
      <c r="AH91" s="20"/>
      <c r="AI91" s="11"/>
      <c r="AJ91" s="20"/>
      <c r="AK91" s="20"/>
      <c r="AL91" s="11"/>
      <c r="AM91" s="11"/>
      <c r="AN91" s="6"/>
      <c r="AO91" s="5"/>
      <c r="AP91" s="5"/>
      <c r="AQ91" s="6"/>
      <c r="AR91" s="5"/>
      <c r="AS91" s="5"/>
      <c r="AT91" s="15"/>
      <c r="AU91" s="13"/>
      <c r="AV91" s="63"/>
      <c r="AW91" s="27"/>
      <c r="AX91" s="63"/>
      <c r="AY91" s="63"/>
      <c r="AZ91" s="63"/>
      <c r="BA91" s="63"/>
      <c r="BB91" s="9"/>
      <c r="BC91" s="64"/>
      <c r="BD91" s="22"/>
      <c r="BE91" s="22"/>
      <c r="BF91" s="22"/>
      <c r="BG91" s="22"/>
      <c r="BH91" s="22"/>
      <c r="BI91" s="22"/>
      <c r="BJ91" s="22"/>
      <c r="BK91" s="22"/>
      <c r="BL91" s="22"/>
      <c r="BM91" s="23"/>
      <c r="BN91" s="24"/>
    </row>
    <row r="92" spans="1:66" ht="18.75" customHeight="1">
      <c r="A92" s="8">
        <v>87</v>
      </c>
      <c r="B92" s="81"/>
      <c r="C92" s="27"/>
      <c r="D92" s="58"/>
      <c r="E92" s="59"/>
      <c r="F92" s="27"/>
      <c r="G92" s="27"/>
      <c r="H92" s="27"/>
      <c r="I92" s="27"/>
      <c r="J92" s="60"/>
      <c r="K92" s="16"/>
      <c r="L92" s="29"/>
      <c r="M92" s="28"/>
      <c r="N92" s="10"/>
      <c r="O92" s="10"/>
      <c r="P92" s="19"/>
      <c r="Q92" s="20"/>
      <c r="R92" s="19"/>
      <c r="S92" s="20"/>
      <c r="T92" s="20"/>
      <c r="U92" s="5"/>
      <c r="V92" s="20"/>
      <c r="W92" s="62"/>
      <c r="X92" s="20"/>
      <c r="Y92" s="20"/>
      <c r="Z92" s="11"/>
      <c r="AA92" s="20"/>
      <c r="AB92" s="20"/>
      <c r="AC92" s="11"/>
      <c r="AD92" s="20"/>
      <c r="AE92" s="20"/>
      <c r="AF92" s="11"/>
      <c r="AG92" s="20"/>
      <c r="AH92" s="20"/>
      <c r="AI92" s="11"/>
      <c r="AJ92" s="20"/>
      <c r="AK92" s="20"/>
      <c r="AL92" s="11"/>
      <c r="AM92" s="11"/>
      <c r="AN92" s="6"/>
      <c r="AO92" s="5"/>
      <c r="AP92" s="5"/>
      <c r="AQ92" s="6"/>
      <c r="AR92" s="5"/>
      <c r="AS92" s="5"/>
      <c r="AT92" s="15"/>
      <c r="AU92" s="13"/>
      <c r="AV92" s="63"/>
      <c r="AW92" s="27"/>
      <c r="AX92" s="63"/>
      <c r="AY92" s="63"/>
      <c r="AZ92" s="63"/>
      <c r="BA92" s="63"/>
      <c r="BB92" s="9"/>
      <c r="BC92" s="64"/>
      <c r="BD92" s="22"/>
      <c r="BE92" s="22"/>
      <c r="BF92" s="22"/>
      <c r="BG92" s="22"/>
      <c r="BH92" s="22"/>
      <c r="BI92" s="22"/>
      <c r="BJ92" s="22"/>
      <c r="BK92" s="22"/>
      <c r="BL92" s="22"/>
      <c r="BM92" s="23"/>
      <c r="BN92" s="24"/>
    </row>
    <row r="93" spans="1:66" ht="18.75" customHeight="1">
      <c r="A93" s="8">
        <v>88</v>
      </c>
      <c r="B93" s="81"/>
      <c r="C93" s="27"/>
      <c r="D93" s="58"/>
      <c r="E93" s="59"/>
      <c r="F93" s="27"/>
      <c r="G93" s="27"/>
      <c r="H93" s="27"/>
      <c r="I93" s="27"/>
      <c r="J93" s="60"/>
      <c r="K93" s="16"/>
      <c r="L93" s="29"/>
      <c r="M93" s="28"/>
      <c r="N93" s="10"/>
      <c r="O93" s="10"/>
      <c r="P93" s="19"/>
      <c r="Q93" s="20"/>
      <c r="R93" s="19"/>
      <c r="S93" s="20"/>
      <c r="T93" s="20"/>
      <c r="U93" s="5"/>
      <c r="V93" s="20"/>
      <c r="W93" s="62"/>
      <c r="X93" s="20"/>
      <c r="Y93" s="20"/>
      <c r="Z93" s="11"/>
      <c r="AA93" s="20"/>
      <c r="AB93" s="20"/>
      <c r="AC93" s="11"/>
      <c r="AD93" s="20"/>
      <c r="AE93" s="20"/>
      <c r="AF93" s="11"/>
      <c r="AG93" s="20"/>
      <c r="AH93" s="20"/>
      <c r="AI93" s="11"/>
      <c r="AJ93" s="20"/>
      <c r="AK93" s="20"/>
      <c r="AL93" s="11"/>
      <c r="AM93" s="11"/>
      <c r="AN93" s="6"/>
      <c r="AO93" s="5"/>
      <c r="AP93" s="5"/>
      <c r="AQ93" s="6"/>
      <c r="AR93" s="5"/>
      <c r="AS93" s="5"/>
      <c r="AT93" s="15"/>
      <c r="AU93" s="13"/>
      <c r="AV93" s="63"/>
      <c r="AW93" s="27"/>
      <c r="AX93" s="63"/>
      <c r="AY93" s="63"/>
      <c r="AZ93" s="63"/>
      <c r="BA93" s="63"/>
      <c r="BB93" s="9"/>
      <c r="BC93" s="64"/>
      <c r="BD93" s="22"/>
      <c r="BE93" s="22"/>
      <c r="BF93" s="22"/>
      <c r="BG93" s="22"/>
      <c r="BH93" s="22"/>
      <c r="BI93" s="22"/>
      <c r="BJ93" s="22"/>
      <c r="BK93" s="22"/>
      <c r="BL93" s="22"/>
      <c r="BM93" s="23"/>
      <c r="BN93" s="24"/>
    </row>
    <row r="94" spans="1:66" ht="18.75" customHeight="1">
      <c r="A94" s="8">
        <v>89</v>
      </c>
      <c r="B94" s="81"/>
      <c r="C94" s="27"/>
      <c r="D94" s="58"/>
      <c r="E94" s="59"/>
      <c r="F94" s="27"/>
      <c r="G94" s="27"/>
      <c r="H94" s="27"/>
      <c r="I94" s="27"/>
      <c r="J94" s="60"/>
      <c r="K94" s="16"/>
      <c r="L94" s="29"/>
      <c r="M94" s="28"/>
      <c r="N94" s="10"/>
      <c r="O94" s="10"/>
      <c r="P94" s="19"/>
      <c r="Q94" s="20"/>
      <c r="R94" s="19"/>
      <c r="S94" s="20"/>
      <c r="T94" s="20"/>
      <c r="U94" s="5"/>
      <c r="V94" s="20"/>
      <c r="W94" s="62"/>
      <c r="X94" s="20"/>
      <c r="Y94" s="20"/>
      <c r="Z94" s="11"/>
      <c r="AA94" s="20"/>
      <c r="AB94" s="20"/>
      <c r="AC94" s="11"/>
      <c r="AD94" s="20"/>
      <c r="AE94" s="20"/>
      <c r="AF94" s="11"/>
      <c r="AG94" s="20"/>
      <c r="AH94" s="20"/>
      <c r="AI94" s="11"/>
      <c r="AJ94" s="20"/>
      <c r="AK94" s="20"/>
      <c r="AL94" s="11"/>
      <c r="AM94" s="11"/>
      <c r="AN94" s="6"/>
      <c r="AO94" s="5"/>
      <c r="AP94" s="5"/>
      <c r="AQ94" s="6"/>
      <c r="AR94" s="5"/>
      <c r="AS94" s="5"/>
      <c r="AT94" s="15"/>
      <c r="AU94" s="13"/>
      <c r="AV94" s="63"/>
      <c r="AW94" s="27"/>
      <c r="AX94" s="63"/>
      <c r="AY94" s="63"/>
      <c r="AZ94" s="63"/>
      <c r="BA94" s="63"/>
      <c r="BB94" s="9"/>
      <c r="BC94" s="64"/>
      <c r="BD94" s="22"/>
      <c r="BE94" s="22"/>
      <c r="BF94" s="22"/>
      <c r="BG94" s="22"/>
      <c r="BH94" s="22"/>
      <c r="BI94" s="22"/>
      <c r="BJ94" s="22"/>
      <c r="BK94" s="22"/>
      <c r="BL94" s="22"/>
      <c r="BM94" s="23"/>
      <c r="BN94" s="24"/>
    </row>
    <row r="95" spans="1:66" ht="18.75" customHeight="1">
      <c r="A95" s="8">
        <v>90</v>
      </c>
      <c r="B95" s="81"/>
      <c r="C95" s="27"/>
      <c r="D95" s="58"/>
      <c r="E95" s="59"/>
      <c r="F95" s="27"/>
      <c r="G95" s="27"/>
      <c r="H95" s="27"/>
      <c r="I95" s="27"/>
      <c r="J95" s="60"/>
      <c r="K95" s="16"/>
      <c r="L95" s="29"/>
      <c r="M95" s="28"/>
      <c r="N95" s="10"/>
      <c r="O95" s="10"/>
      <c r="P95" s="19"/>
      <c r="Q95" s="20"/>
      <c r="R95" s="19"/>
      <c r="S95" s="20"/>
      <c r="T95" s="20"/>
      <c r="U95" s="5"/>
      <c r="V95" s="20"/>
      <c r="W95" s="62"/>
      <c r="X95" s="20"/>
      <c r="Y95" s="20"/>
      <c r="Z95" s="11"/>
      <c r="AA95" s="20"/>
      <c r="AB95" s="20"/>
      <c r="AC95" s="11"/>
      <c r="AD95" s="20"/>
      <c r="AE95" s="20"/>
      <c r="AF95" s="11"/>
      <c r="AG95" s="20"/>
      <c r="AH95" s="20"/>
      <c r="AI95" s="11"/>
      <c r="AJ95" s="20"/>
      <c r="AK95" s="20"/>
      <c r="AL95" s="11"/>
      <c r="AM95" s="11"/>
      <c r="AN95" s="6"/>
      <c r="AO95" s="5"/>
      <c r="AP95" s="5"/>
      <c r="AQ95" s="6"/>
      <c r="AR95" s="5"/>
      <c r="AS95" s="5"/>
      <c r="AT95" s="15"/>
      <c r="AU95" s="13"/>
      <c r="AV95" s="63"/>
      <c r="AW95" s="27"/>
      <c r="AX95" s="63"/>
      <c r="AY95" s="63"/>
      <c r="AZ95" s="63"/>
      <c r="BA95" s="63"/>
      <c r="BB95" s="9"/>
      <c r="BC95" s="64"/>
      <c r="BD95" s="22"/>
      <c r="BE95" s="22"/>
      <c r="BF95" s="22"/>
      <c r="BG95" s="22"/>
      <c r="BH95" s="22"/>
      <c r="BI95" s="22"/>
      <c r="BJ95" s="22"/>
      <c r="BK95" s="22"/>
      <c r="BL95" s="22"/>
      <c r="BM95" s="23"/>
      <c r="BN95" s="24"/>
    </row>
    <row r="96" spans="1:66" ht="18.75" customHeight="1">
      <c r="A96" s="8">
        <v>91</v>
      </c>
      <c r="B96" s="81"/>
      <c r="C96" s="27"/>
      <c r="D96" s="58"/>
      <c r="E96" s="59"/>
      <c r="F96" s="27"/>
      <c r="G96" s="27"/>
      <c r="H96" s="27"/>
      <c r="I96" s="27"/>
      <c r="J96" s="60"/>
      <c r="K96" s="16"/>
      <c r="L96" s="29"/>
      <c r="M96" s="28"/>
      <c r="N96" s="10"/>
      <c r="O96" s="10"/>
      <c r="P96" s="19"/>
      <c r="Q96" s="20"/>
      <c r="R96" s="19"/>
      <c r="S96" s="20"/>
      <c r="T96" s="20"/>
      <c r="U96" s="5"/>
      <c r="V96" s="20"/>
      <c r="W96" s="62"/>
      <c r="X96" s="20"/>
      <c r="Y96" s="20"/>
      <c r="Z96" s="11"/>
      <c r="AA96" s="20"/>
      <c r="AB96" s="20"/>
      <c r="AC96" s="11"/>
      <c r="AD96" s="20"/>
      <c r="AE96" s="20"/>
      <c r="AF96" s="11"/>
      <c r="AG96" s="20"/>
      <c r="AH96" s="20"/>
      <c r="AI96" s="11"/>
      <c r="AJ96" s="20"/>
      <c r="AK96" s="20"/>
      <c r="AL96" s="11"/>
      <c r="AM96" s="11"/>
      <c r="AN96" s="6"/>
      <c r="AO96" s="5"/>
      <c r="AP96" s="5"/>
      <c r="AQ96" s="6"/>
      <c r="AR96" s="5"/>
      <c r="AS96" s="5"/>
      <c r="AT96" s="15"/>
      <c r="AU96" s="13"/>
      <c r="AV96" s="63"/>
      <c r="AW96" s="27"/>
      <c r="AX96" s="63"/>
      <c r="AY96" s="63"/>
      <c r="AZ96" s="63"/>
      <c r="BA96" s="63"/>
      <c r="BB96" s="9"/>
      <c r="BC96" s="64"/>
      <c r="BD96" s="22"/>
      <c r="BE96" s="22"/>
      <c r="BF96" s="22"/>
      <c r="BG96" s="22"/>
      <c r="BH96" s="22"/>
      <c r="BI96" s="22"/>
      <c r="BJ96" s="22"/>
      <c r="BK96" s="22"/>
      <c r="BL96" s="22"/>
      <c r="BM96" s="23"/>
      <c r="BN96" s="24"/>
    </row>
    <row r="97" spans="1:66" ht="18.75" customHeight="1">
      <c r="A97" s="8">
        <v>92</v>
      </c>
      <c r="B97" s="81"/>
      <c r="C97" s="27"/>
      <c r="D97" s="58"/>
      <c r="E97" s="59"/>
      <c r="F97" s="27"/>
      <c r="G97" s="27"/>
      <c r="H97" s="27"/>
      <c r="I97" s="27"/>
      <c r="J97" s="60"/>
      <c r="K97" s="16"/>
      <c r="L97" s="29"/>
      <c r="M97" s="28"/>
      <c r="N97" s="10"/>
      <c r="O97" s="10"/>
      <c r="P97" s="19"/>
      <c r="Q97" s="20"/>
      <c r="R97" s="19"/>
      <c r="S97" s="20"/>
      <c r="T97" s="20"/>
      <c r="U97" s="5"/>
      <c r="V97" s="20"/>
      <c r="W97" s="62"/>
      <c r="X97" s="20"/>
      <c r="Y97" s="20"/>
      <c r="Z97" s="11"/>
      <c r="AA97" s="20"/>
      <c r="AB97" s="20"/>
      <c r="AC97" s="11"/>
      <c r="AD97" s="20"/>
      <c r="AE97" s="20"/>
      <c r="AF97" s="11"/>
      <c r="AG97" s="20"/>
      <c r="AH97" s="20"/>
      <c r="AI97" s="11"/>
      <c r="AJ97" s="20"/>
      <c r="AK97" s="20"/>
      <c r="AL97" s="11"/>
      <c r="AM97" s="11"/>
      <c r="AN97" s="6"/>
      <c r="AO97" s="5"/>
      <c r="AP97" s="5"/>
      <c r="AQ97" s="6"/>
      <c r="AR97" s="5"/>
      <c r="AS97" s="5"/>
      <c r="AT97" s="15"/>
      <c r="AU97" s="13"/>
      <c r="AV97" s="63"/>
      <c r="AW97" s="27"/>
      <c r="AX97" s="63"/>
      <c r="AY97" s="63"/>
      <c r="AZ97" s="63"/>
      <c r="BA97" s="63"/>
      <c r="BB97" s="9"/>
      <c r="BC97" s="64"/>
      <c r="BD97" s="22"/>
      <c r="BE97" s="22"/>
      <c r="BF97" s="22"/>
      <c r="BG97" s="22"/>
      <c r="BH97" s="22"/>
      <c r="BI97" s="22"/>
      <c r="BJ97" s="22"/>
      <c r="BK97" s="22"/>
      <c r="BL97" s="22"/>
      <c r="BM97" s="23"/>
      <c r="BN97" s="24"/>
    </row>
    <row r="98" spans="1:66" ht="18.75" customHeight="1">
      <c r="A98" s="8">
        <v>93</v>
      </c>
      <c r="B98" s="81"/>
      <c r="C98" s="27"/>
      <c r="D98" s="58"/>
      <c r="E98" s="59"/>
      <c r="F98" s="27"/>
      <c r="G98" s="27"/>
      <c r="H98" s="27"/>
      <c r="I98" s="27"/>
      <c r="J98" s="60"/>
      <c r="K98" s="16"/>
      <c r="L98" s="29"/>
      <c r="M98" s="28"/>
      <c r="N98" s="10"/>
      <c r="O98" s="10"/>
      <c r="P98" s="19"/>
      <c r="Q98" s="20"/>
      <c r="R98" s="19"/>
      <c r="S98" s="20"/>
      <c r="T98" s="20"/>
      <c r="U98" s="5"/>
      <c r="V98" s="20"/>
      <c r="W98" s="62"/>
      <c r="X98" s="20"/>
      <c r="Y98" s="20"/>
      <c r="Z98" s="11"/>
      <c r="AA98" s="20"/>
      <c r="AB98" s="20"/>
      <c r="AC98" s="11"/>
      <c r="AD98" s="20"/>
      <c r="AE98" s="20"/>
      <c r="AF98" s="11"/>
      <c r="AG98" s="20"/>
      <c r="AH98" s="20"/>
      <c r="AI98" s="11"/>
      <c r="AJ98" s="20"/>
      <c r="AK98" s="20"/>
      <c r="AL98" s="11"/>
      <c r="AM98" s="11"/>
      <c r="AN98" s="6"/>
      <c r="AO98" s="5"/>
      <c r="AP98" s="5"/>
      <c r="AQ98" s="6"/>
      <c r="AR98" s="5"/>
      <c r="AS98" s="5"/>
      <c r="AT98" s="15"/>
      <c r="AU98" s="13"/>
      <c r="AV98" s="63"/>
      <c r="AW98" s="27"/>
      <c r="AX98" s="63"/>
      <c r="AY98" s="63"/>
      <c r="AZ98" s="63"/>
      <c r="BA98" s="63"/>
      <c r="BB98" s="9"/>
      <c r="BC98" s="64"/>
      <c r="BD98" s="22"/>
      <c r="BE98" s="22"/>
      <c r="BF98" s="22"/>
      <c r="BG98" s="22"/>
      <c r="BH98" s="22"/>
      <c r="BI98" s="22"/>
      <c r="BJ98" s="22"/>
      <c r="BK98" s="22"/>
      <c r="BL98" s="22"/>
      <c r="BM98" s="23"/>
      <c r="BN98" s="24"/>
    </row>
    <row r="99" spans="1:66" ht="18.75" customHeight="1">
      <c r="A99" s="8">
        <v>94</v>
      </c>
      <c r="B99" s="81"/>
      <c r="C99" s="27"/>
      <c r="D99" s="58"/>
      <c r="E99" s="59"/>
      <c r="F99" s="27"/>
      <c r="G99" s="27"/>
      <c r="H99" s="27"/>
      <c r="I99" s="27"/>
      <c r="J99" s="60"/>
      <c r="K99" s="16"/>
      <c r="L99" s="29"/>
      <c r="M99" s="28"/>
      <c r="N99" s="10"/>
      <c r="O99" s="10"/>
      <c r="P99" s="19"/>
      <c r="Q99" s="20"/>
      <c r="R99" s="19"/>
      <c r="S99" s="20"/>
      <c r="T99" s="20"/>
      <c r="U99" s="5"/>
      <c r="V99" s="20"/>
      <c r="W99" s="62"/>
      <c r="X99" s="20"/>
      <c r="Y99" s="20"/>
      <c r="Z99" s="11"/>
      <c r="AA99" s="20"/>
      <c r="AB99" s="20"/>
      <c r="AC99" s="11"/>
      <c r="AD99" s="20"/>
      <c r="AE99" s="20"/>
      <c r="AF99" s="11"/>
      <c r="AG99" s="20"/>
      <c r="AH99" s="20"/>
      <c r="AI99" s="11"/>
      <c r="AJ99" s="20"/>
      <c r="AK99" s="20"/>
      <c r="AL99" s="11"/>
      <c r="AM99" s="11"/>
      <c r="AN99" s="6"/>
      <c r="AO99" s="5"/>
      <c r="AP99" s="5"/>
      <c r="AQ99" s="6"/>
      <c r="AR99" s="5"/>
      <c r="AS99" s="5"/>
      <c r="AT99" s="15"/>
      <c r="AU99" s="13"/>
      <c r="AV99" s="63"/>
      <c r="AW99" s="27"/>
      <c r="AX99" s="63"/>
      <c r="AY99" s="63"/>
      <c r="AZ99" s="63"/>
      <c r="BA99" s="63"/>
      <c r="BB99" s="9"/>
      <c r="BC99" s="64"/>
      <c r="BD99" s="22"/>
      <c r="BE99" s="22"/>
      <c r="BF99" s="22"/>
      <c r="BG99" s="22"/>
      <c r="BH99" s="22"/>
      <c r="BI99" s="22"/>
      <c r="BJ99" s="22"/>
      <c r="BK99" s="22"/>
      <c r="BL99" s="22"/>
      <c r="BM99" s="23"/>
      <c r="BN99" s="24"/>
    </row>
    <row r="100" spans="1:66" ht="18.75" customHeight="1">
      <c r="A100" s="8">
        <v>95</v>
      </c>
      <c r="B100" s="81"/>
      <c r="C100" s="27"/>
      <c r="D100" s="58"/>
      <c r="E100" s="59"/>
      <c r="F100" s="27"/>
      <c r="G100" s="27"/>
      <c r="H100" s="27"/>
      <c r="I100" s="27"/>
      <c r="J100" s="60"/>
      <c r="K100" s="16"/>
      <c r="L100" s="29"/>
      <c r="M100" s="28"/>
      <c r="N100" s="10"/>
      <c r="O100" s="10"/>
      <c r="P100" s="19"/>
      <c r="Q100" s="20"/>
      <c r="R100" s="19"/>
      <c r="S100" s="20"/>
      <c r="T100" s="20"/>
      <c r="U100" s="5"/>
      <c r="V100" s="20"/>
      <c r="W100" s="62"/>
      <c r="X100" s="20"/>
      <c r="Y100" s="20"/>
      <c r="Z100" s="11"/>
      <c r="AA100" s="20"/>
      <c r="AB100" s="20"/>
      <c r="AC100" s="11"/>
      <c r="AD100" s="20"/>
      <c r="AE100" s="20"/>
      <c r="AF100" s="11"/>
      <c r="AG100" s="20"/>
      <c r="AH100" s="20"/>
      <c r="AI100" s="11"/>
      <c r="AJ100" s="20"/>
      <c r="AK100" s="20"/>
      <c r="AL100" s="11"/>
      <c r="AM100" s="11"/>
      <c r="AN100" s="6"/>
      <c r="AO100" s="5"/>
      <c r="AP100" s="5"/>
      <c r="AQ100" s="6"/>
      <c r="AR100" s="5"/>
      <c r="AS100" s="5"/>
      <c r="AT100" s="15"/>
      <c r="AU100" s="13"/>
      <c r="AV100" s="63"/>
      <c r="AW100" s="27"/>
      <c r="AX100" s="63"/>
      <c r="AY100" s="63"/>
      <c r="AZ100" s="63"/>
      <c r="BA100" s="63"/>
      <c r="BB100" s="9"/>
      <c r="BC100" s="64"/>
      <c r="BD100" s="22"/>
      <c r="BE100" s="22"/>
      <c r="BF100" s="22"/>
      <c r="BG100" s="22"/>
      <c r="BH100" s="22"/>
      <c r="BI100" s="22"/>
      <c r="BJ100" s="22"/>
      <c r="BK100" s="22"/>
      <c r="BL100" s="22"/>
      <c r="BM100" s="23"/>
      <c r="BN100" s="24"/>
    </row>
    <row r="101" spans="1:66" ht="18.75" customHeight="1">
      <c r="A101" s="8">
        <v>96</v>
      </c>
      <c r="B101" s="81"/>
      <c r="C101" s="27"/>
      <c r="D101" s="58"/>
      <c r="E101" s="59"/>
      <c r="F101" s="27"/>
      <c r="G101" s="27"/>
      <c r="H101" s="27"/>
      <c r="I101" s="27"/>
      <c r="J101" s="60"/>
      <c r="K101" s="16"/>
      <c r="L101" s="29"/>
      <c r="M101" s="28"/>
      <c r="N101" s="10"/>
      <c r="O101" s="10"/>
      <c r="P101" s="19"/>
      <c r="Q101" s="20"/>
      <c r="R101" s="19"/>
      <c r="S101" s="20"/>
      <c r="T101" s="20"/>
      <c r="U101" s="5"/>
      <c r="V101" s="20"/>
      <c r="W101" s="62"/>
      <c r="X101" s="20"/>
      <c r="Y101" s="20"/>
      <c r="Z101" s="11"/>
      <c r="AA101" s="20"/>
      <c r="AB101" s="20"/>
      <c r="AC101" s="11"/>
      <c r="AD101" s="20"/>
      <c r="AE101" s="20"/>
      <c r="AF101" s="11"/>
      <c r="AG101" s="20"/>
      <c r="AH101" s="20"/>
      <c r="AI101" s="11"/>
      <c r="AJ101" s="20"/>
      <c r="AK101" s="20"/>
      <c r="AL101" s="11"/>
      <c r="AM101" s="11"/>
      <c r="AN101" s="6"/>
      <c r="AO101" s="5"/>
      <c r="AP101" s="5"/>
      <c r="AQ101" s="6"/>
      <c r="AR101" s="5"/>
      <c r="AS101" s="5"/>
      <c r="AT101" s="15"/>
      <c r="AU101" s="13"/>
      <c r="AV101" s="63"/>
      <c r="AW101" s="27"/>
      <c r="AX101" s="63"/>
      <c r="AY101" s="63"/>
      <c r="AZ101" s="63"/>
      <c r="BA101" s="63"/>
      <c r="BB101" s="9"/>
      <c r="BC101" s="64"/>
      <c r="BD101" s="22"/>
      <c r="BE101" s="22"/>
      <c r="BF101" s="22"/>
      <c r="BG101" s="22"/>
      <c r="BH101" s="22"/>
      <c r="BI101" s="22"/>
      <c r="BJ101" s="22"/>
      <c r="BK101" s="22"/>
      <c r="BL101" s="22"/>
      <c r="BM101" s="23"/>
      <c r="BN101" s="24"/>
    </row>
    <row r="102" spans="1:66" ht="18.75" customHeight="1">
      <c r="A102" s="8">
        <v>97</v>
      </c>
      <c r="B102" s="81"/>
      <c r="C102" s="27"/>
      <c r="D102" s="58"/>
      <c r="E102" s="59"/>
      <c r="F102" s="27"/>
      <c r="G102" s="27"/>
      <c r="H102" s="27"/>
      <c r="I102" s="27"/>
      <c r="J102" s="60"/>
      <c r="K102" s="16"/>
      <c r="L102" s="29"/>
      <c r="M102" s="28"/>
      <c r="N102" s="10"/>
      <c r="O102" s="10"/>
      <c r="P102" s="19"/>
      <c r="Q102" s="20"/>
      <c r="R102" s="19"/>
      <c r="S102" s="20"/>
      <c r="T102" s="20"/>
      <c r="U102" s="5"/>
      <c r="V102" s="20"/>
      <c r="W102" s="62"/>
      <c r="X102" s="20"/>
      <c r="Y102" s="20"/>
      <c r="Z102" s="11"/>
      <c r="AA102" s="20"/>
      <c r="AB102" s="20"/>
      <c r="AC102" s="11"/>
      <c r="AD102" s="20"/>
      <c r="AE102" s="20"/>
      <c r="AF102" s="11"/>
      <c r="AG102" s="20"/>
      <c r="AH102" s="20"/>
      <c r="AI102" s="11"/>
      <c r="AJ102" s="20"/>
      <c r="AK102" s="20"/>
      <c r="AL102" s="11"/>
      <c r="AM102" s="11"/>
      <c r="AN102" s="6"/>
      <c r="AO102" s="5"/>
      <c r="AP102" s="5"/>
      <c r="AQ102" s="6"/>
      <c r="AR102" s="5"/>
      <c r="AS102" s="5"/>
      <c r="AT102" s="15"/>
      <c r="AU102" s="13"/>
      <c r="AV102" s="63"/>
      <c r="AW102" s="27"/>
      <c r="AX102" s="63"/>
      <c r="AY102" s="63"/>
      <c r="AZ102" s="63"/>
      <c r="BA102" s="63"/>
      <c r="BB102" s="9"/>
      <c r="BC102" s="64"/>
      <c r="BD102" s="22"/>
      <c r="BE102" s="22"/>
      <c r="BF102" s="22"/>
      <c r="BG102" s="22"/>
      <c r="BH102" s="22"/>
      <c r="BI102" s="22"/>
      <c r="BJ102" s="22"/>
      <c r="BK102" s="22"/>
      <c r="BL102" s="22"/>
      <c r="BM102" s="23"/>
      <c r="BN102" s="24"/>
    </row>
    <row r="103" spans="1:66" ht="18.75" customHeight="1">
      <c r="A103" s="8">
        <v>98</v>
      </c>
      <c r="B103" s="81"/>
      <c r="C103" s="27"/>
      <c r="D103" s="58"/>
      <c r="E103" s="59"/>
      <c r="F103" s="27"/>
      <c r="G103" s="27"/>
      <c r="H103" s="27"/>
      <c r="I103" s="27"/>
      <c r="J103" s="60"/>
      <c r="K103" s="16"/>
      <c r="L103" s="29"/>
      <c r="M103" s="28"/>
      <c r="N103" s="10"/>
      <c r="O103" s="10"/>
      <c r="P103" s="19"/>
      <c r="Q103" s="20"/>
      <c r="R103" s="19"/>
      <c r="S103" s="20"/>
      <c r="T103" s="20"/>
      <c r="U103" s="5"/>
      <c r="V103" s="20"/>
      <c r="W103" s="62"/>
      <c r="X103" s="20"/>
      <c r="Y103" s="20"/>
      <c r="Z103" s="11"/>
      <c r="AA103" s="20"/>
      <c r="AB103" s="20"/>
      <c r="AC103" s="11"/>
      <c r="AD103" s="20"/>
      <c r="AE103" s="20"/>
      <c r="AF103" s="11"/>
      <c r="AG103" s="20"/>
      <c r="AH103" s="20"/>
      <c r="AI103" s="11"/>
      <c r="AJ103" s="20"/>
      <c r="AK103" s="20"/>
      <c r="AL103" s="11"/>
      <c r="AM103" s="11"/>
      <c r="AN103" s="6"/>
      <c r="AO103" s="5"/>
      <c r="AP103" s="5"/>
      <c r="AQ103" s="6"/>
      <c r="AR103" s="5"/>
      <c r="AS103" s="5"/>
      <c r="AT103" s="15"/>
      <c r="AU103" s="13"/>
      <c r="AV103" s="63"/>
      <c r="AW103" s="27"/>
      <c r="AX103" s="63"/>
      <c r="AY103" s="63"/>
      <c r="AZ103" s="63"/>
      <c r="BA103" s="63"/>
      <c r="BB103" s="9"/>
      <c r="BC103" s="64"/>
      <c r="BD103" s="22"/>
      <c r="BE103" s="22"/>
      <c r="BF103" s="22"/>
      <c r="BG103" s="22"/>
      <c r="BH103" s="22"/>
      <c r="BI103" s="22"/>
      <c r="BJ103" s="22"/>
      <c r="BK103" s="22"/>
      <c r="BL103" s="22"/>
      <c r="BM103" s="23"/>
      <c r="BN103" s="24"/>
    </row>
    <row r="104" spans="1:66" ht="18.75" customHeight="1">
      <c r="A104" s="8">
        <v>99</v>
      </c>
      <c r="B104" s="81"/>
      <c r="C104" s="27"/>
      <c r="D104" s="58"/>
      <c r="E104" s="59"/>
      <c r="F104" s="27"/>
      <c r="G104" s="27"/>
      <c r="H104" s="27"/>
      <c r="I104" s="27"/>
      <c r="J104" s="60"/>
      <c r="K104" s="16"/>
      <c r="L104" s="29"/>
      <c r="M104" s="28"/>
      <c r="N104" s="10"/>
      <c r="O104" s="10"/>
      <c r="P104" s="19"/>
      <c r="Q104" s="20"/>
      <c r="R104" s="19"/>
      <c r="S104" s="20"/>
      <c r="T104" s="20"/>
      <c r="U104" s="5"/>
      <c r="V104" s="20"/>
      <c r="W104" s="62"/>
      <c r="X104" s="20"/>
      <c r="Y104" s="20"/>
      <c r="Z104" s="11"/>
      <c r="AA104" s="20"/>
      <c r="AB104" s="20"/>
      <c r="AC104" s="11"/>
      <c r="AD104" s="20"/>
      <c r="AE104" s="20"/>
      <c r="AF104" s="11"/>
      <c r="AG104" s="20"/>
      <c r="AH104" s="20"/>
      <c r="AI104" s="11"/>
      <c r="AJ104" s="20"/>
      <c r="AK104" s="20"/>
      <c r="AL104" s="11"/>
      <c r="AM104" s="11"/>
      <c r="AN104" s="6"/>
      <c r="AO104" s="5"/>
      <c r="AP104" s="5"/>
      <c r="AQ104" s="6"/>
      <c r="AR104" s="5"/>
      <c r="AS104" s="5"/>
      <c r="AT104" s="15"/>
      <c r="AU104" s="13"/>
      <c r="AV104" s="63"/>
      <c r="AW104" s="27"/>
      <c r="AX104" s="63"/>
      <c r="AY104" s="63"/>
      <c r="AZ104" s="63"/>
      <c r="BA104" s="63"/>
      <c r="BB104" s="9"/>
      <c r="BC104" s="64"/>
      <c r="BD104" s="22"/>
      <c r="BE104" s="22"/>
      <c r="BF104" s="22"/>
      <c r="BG104" s="22"/>
      <c r="BH104" s="22"/>
      <c r="BI104" s="22"/>
      <c r="BJ104" s="22"/>
      <c r="BK104" s="22"/>
      <c r="BL104" s="22"/>
      <c r="BM104" s="24"/>
      <c r="BN104" s="24"/>
    </row>
    <row r="105" spans="1:66" ht="18.75" customHeight="1">
      <c r="A105" s="8">
        <v>100</v>
      </c>
      <c r="B105" s="81"/>
      <c r="C105" s="27"/>
      <c r="D105" s="58"/>
      <c r="E105" s="59"/>
      <c r="F105" s="27"/>
      <c r="G105" s="27"/>
      <c r="H105" s="27"/>
      <c r="I105" s="27"/>
      <c r="J105" s="60"/>
      <c r="K105" s="16"/>
      <c r="L105" s="29"/>
      <c r="M105" s="28"/>
      <c r="N105" s="10"/>
      <c r="O105" s="10"/>
      <c r="P105" s="19"/>
      <c r="Q105" s="20"/>
      <c r="R105" s="19"/>
      <c r="S105" s="20"/>
      <c r="T105" s="20"/>
      <c r="U105" s="5"/>
      <c r="V105" s="20"/>
      <c r="W105" s="62"/>
      <c r="X105" s="20"/>
      <c r="Y105" s="20"/>
      <c r="Z105" s="11"/>
      <c r="AA105" s="20"/>
      <c r="AB105" s="20"/>
      <c r="AC105" s="11"/>
      <c r="AD105" s="20"/>
      <c r="AE105" s="20"/>
      <c r="AF105" s="11"/>
      <c r="AG105" s="20"/>
      <c r="AH105" s="20"/>
      <c r="AI105" s="11"/>
      <c r="AJ105" s="20"/>
      <c r="AK105" s="20"/>
      <c r="AL105" s="11"/>
      <c r="AM105" s="11"/>
      <c r="AN105" s="6"/>
      <c r="AO105" s="5"/>
      <c r="AP105" s="5"/>
      <c r="AQ105" s="6"/>
      <c r="AR105" s="5"/>
      <c r="AS105" s="5"/>
      <c r="AT105" s="15"/>
      <c r="AU105" s="13"/>
      <c r="AV105" s="63"/>
      <c r="AW105" s="27"/>
      <c r="AX105" s="63"/>
      <c r="AY105" s="63"/>
      <c r="AZ105" s="63"/>
      <c r="BA105" s="63"/>
      <c r="BB105" s="9"/>
      <c r="BC105" s="64"/>
      <c r="BD105" s="22"/>
      <c r="BE105" s="22"/>
      <c r="BF105" s="22"/>
      <c r="BG105" s="22"/>
      <c r="BH105" s="22"/>
      <c r="BI105" s="22"/>
      <c r="BJ105" s="22"/>
      <c r="BK105" s="22"/>
      <c r="BL105" s="22"/>
      <c r="BM105" s="23"/>
      <c r="BN105" s="24"/>
    </row>
  </sheetData>
  <mergeCells count="25">
    <mergeCell ref="BC3:BC4"/>
    <mergeCell ref="AY3:BA3"/>
    <mergeCell ref="AL3:AM3"/>
    <mergeCell ref="AI3:AK3"/>
    <mergeCell ref="BB3:BB4"/>
    <mergeCell ref="AV3:AX3"/>
    <mergeCell ref="AU3:AU4"/>
    <mergeCell ref="AN3:AP3"/>
    <mergeCell ref="AQ3:AS3"/>
    <mergeCell ref="A3:A4"/>
    <mergeCell ref="E3:E4"/>
    <mergeCell ref="B3:B4"/>
    <mergeCell ref="C3:D3"/>
    <mergeCell ref="F3:H3"/>
    <mergeCell ref="AF3:AH3"/>
    <mergeCell ref="AT3:AT4"/>
    <mergeCell ref="M3:M4"/>
    <mergeCell ref="I3:I4"/>
    <mergeCell ref="K3:K4"/>
    <mergeCell ref="AC3:AE3"/>
    <mergeCell ref="U3:Y3"/>
    <mergeCell ref="Z3:AB3"/>
    <mergeCell ref="N3:O3"/>
    <mergeCell ref="J3:J4"/>
    <mergeCell ref="P3:T3"/>
  </mergeCells>
  <phoneticPr fontId="2"/>
  <conditionalFormatting sqref="J6:J35">
    <cfRule type="expression" dxfId="21" priority="19" stopIfTrue="1">
      <formula>IF(AND($J6="",$K6="供給地点の追加（新設）"),1,0)</formula>
    </cfRule>
  </conditionalFormatting>
  <conditionalFormatting sqref="B6:D8 B9:B35 D9:D35 C9:C105">
    <cfRule type="expression" dxfId="20" priority="20" stopIfTrue="1">
      <formula>IF(AND(B6="",$K6&lt;&gt;""),1,0)</formula>
    </cfRule>
  </conditionalFormatting>
  <conditionalFormatting sqref="F6:H35 M6:M35">
    <cfRule type="expression" dxfId="19" priority="22" stopIfTrue="1">
      <formula>IF(AND(F6="",$K6&lt;&gt;""),1,0)</formula>
    </cfRule>
  </conditionalFormatting>
  <conditionalFormatting sqref="L6:L35">
    <cfRule type="expression" dxfId="18" priority="23" stopIfTrue="1">
      <formula>IF(AND(L6="",N6="臨時"),1,0)</formula>
    </cfRule>
  </conditionalFormatting>
  <conditionalFormatting sqref="BC6:BC35">
    <cfRule type="expression" dxfId="17" priority="24" stopIfTrue="1">
      <formula>IF(AND(BC6="",$K6="供給地点の追加（新設）"),1,0)</formula>
    </cfRule>
  </conditionalFormatting>
  <conditionalFormatting sqref="J36:J55">
    <cfRule type="expression" dxfId="16" priority="13" stopIfTrue="1">
      <formula>IF(AND($J36="",$K36="供給地点の追加（新設）"),1,0)</formula>
    </cfRule>
  </conditionalFormatting>
  <conditionalFormatting sqref="B36:B55 D36:D55">
    <cfRule type="expression" dxfId="15" priority="14" stopIfTrue="1">
      <formula>IF(AND(B36="",$K36&lt;&gt;""),1,0)</formula>
    </cfRule>
  </conditionalFormatting>
  <conditionalFormatting sqref="F36:H55 M36:M55">
    <cfRule type="expression" dxfId="14" priority="16" stopIfTrue="1">
      <formula>IF(AND(F36="",$K36&lt;&gt;""),1,0)</formula>
    </cfRule>
  </conditionalFormatting>
  <conditionalFormatting sqref="L36:L55">
    <cfRule type="expression" dxfId="13" priority="17" stopIfTrue="1">
      <formula>IF(AND(L36="",N36="臨時"),1,0)</formula>
    </cfRule>
  </conditionalFormatting>
  <conditionalFormatting sqref="BC36:BC55">
    <cfRule type="expression" dxfId="12" priority="18" stopIfTrue="1">
      <formula>IF(AND(BC36="",$K36="供給地点の追加（新設）"),1,0)</formula>
    </cfRule>
  </conditionalFormatting>
  <conditionalFormatting sqref="J56:J85">
    <cfRule type="expression" dxfId="11" priority="7" stopIfTrue="1">
      <formula>IF(AND($J56="",$K56="供給地点の追加（新設）"),1,0)</formula>
    </cfRule>
  </conditionalFormatting>
  <conditionalFormatting sqref="B56:B85 D56:D85">
    <cfRule type="expression" dxfId="10" priority="8" stopIfTrue="1">
      <formula>IF(AND(B56="",$K56&lt;&gt;""),1,0)</formula>
    </cfRule>
  </conditionalFormatting>
  <conditionalFormatting sqref="F56:H85 M56:M85">
    <cfRule type="expression" dxfId="9" priority="10" stopIfTrue="1">
      <formula>IF(AND(F56="",$K56&lt;&gt;""),1,0)</formula>
    </cfRule>
  </conditionalFormatting>
  <conditionalFormatting sqref="L56:L85">
    <cfRule type="expression" dxfId="8" priority="11" stopIfTrue="1">
      <formula>IF(AND(L56="",N56="臨時"),1,0)</formula>
    </cfRule>
  </conditionalFormatting>
  <conditionalFormatting sqref="BC56:BC85">
    <cfRule type="expression" dxfId="7" priority="12" stopIfTrue="1">
      <formula>IF(AND(BC56="",$K56="供給地点の追加（新設）"),1,0)</formula>
    </cfRule>
  </conditionalFormatting>
  <conditionalFormatting sqref="J86:J105">
    <cfRule type="expression" dxfId="6" priority="1" stopIfTrue="1">
      <formula>IF(AND($J86="",$K86="供給地点の追加（新設）"),1,0)</formula>
    </cfRule>
  </conditionalFormatting>
  <conditionalFormatting sqref="B86:B105 D86:D105">
    <cfRule type="expression" dxfId="5" priority="2" stopIfTrue="1">
      <formula>IF(AND(B86="",$K86&lt;&gt;""),1,0)</formula>
    </cfRule>
  </conditionalFormatting>
  <conditionalFormatting sqref="F86:H105 M86:M105">
    <cfRule type="expression" dxfId="4" priority="4" stopIfTrue="1">
      <formula>IF(AND(F86="",$K86&lt;&gt;""),1,0)</formula>
    </cfRule>
  </conditionalFormatting>
  <conditionalFormatting sqref="L86:L105">
    <cfRule type="expression" dxfId="3" priority="5" stopIfTrue="1">
      <formula>IF(AND(L86="",N86="臨時"),1,0)</formula>
    </cfRule>
  </conditionalFormatting>
  <conditionalFormatting sqref="BC86:BC105">
    <cfRule type="expression" dxfId="2" priority="6" stopIfTrue="1">
      <formula>IF(AND(BC86="",$K86="供給地点の追加（新設）"),1,0)</formula>
    </cfRule>
  </conditionalFormatting>
  <conditionalFormatting sqref="E6:E105">
    <cfRule type="expression" dxfId="1" priority="45" stopIfTrue="1">
      <formula>IF(AND(E6="",$K6&lt;&gt;"供給地点の追加（新設）",$K6&lt;&gt;""),1,0)</formula>
    </cfRule>
    <cfRule type="expression" dxfId="0" priority="46" stopIfTrue="1">
      <formula>IF(AND(E6&lt;&gt;"",LEN(E6)&lt;&gt;22),1,0)</formula>
    </cfRule>
  </conditionalFormatting>
  <dataValidations count="9">
    <dataValidation type="list" allowBlank="1" showInputMessage="1" showErrorMessage="1" sqref="AU5:AU105" xr:uid="{00000000-0002-0000-0100-000000000000}">
      <formula1>"（選択して下さい）,要,否"</formula1>
    </dataValidation>
    <dataValidation type="list" allowBlank="1" showInputMessage="1" showErrorMessage="1" sqref="AT5:AT105" xr:uid="{00000000-0002-0000-0100-000001000000}">
      <formula1>"（選択して下さい）,別紙のとおり,－"</formula1>
    </dataValidation>
    <dataValidation type="list" allowBlank="1" showInputMessage="1" showErrorMessage="1" sqref="N6:O105" xr:uid="{00000000-0002-0000-0100-000002000000}">
      <formula1>"（選択して下さい）,－,標準,時間帯別,臨時,従量（自己託送）"</formula1>
    </dataValidation>
    <dataValidation type="list" allowBlank="1" showInputMessage="1" showErrorMessage="1" sqref="K5:K105" xr:uid="{00000000-0002-0000-0100-000003000000}">
      <formula1>"（選択して下さい）,供給地点の追加（新設）,供給地点の追加（既設・設備変更あり）,供給地点の追加（既設・設備変更なし）,供給地点の廃止（設備撤去なし）,供給地点の廃止（設備撤去あり）,契約電力の変更（設備変更あり）,契約電力の変更（設備変更なし）,契約電力の変更を伴わない設備変更,その他（需要者の名義変更など）"</formula1>
    </dataValidation>
    <dataValidation type="list" allowBlank="1" showInputMessage="1" showErrorMessage="1" sqref="J5:J105" xr:uid="{00000000-0002-0000-0100-000004000000}">
      <formula1>"商用,産業用"</formula1>
    </dataValidation>
    <dataValidation type="list" allowBlank="1" showInputMessage="1" showErrorMessage="1" sqref="M5:M105" xr:uid="{00000000-0002-0000-0100-000005000000}">
      <formula1>"（選択して下さい）,需要者に承諾いただいている"</formula1>
    </dataValidation>
    <dataValidation type="textLength" allowBlank="1" showInputMessage="1" showErrorMessage="1" error="22桁で入力してください。_x000a_" sqref="E5" xr:uid="{00000000-0002-0000-0100-000006000000}">
      <formula1>22</formula1>
      <formula2>22</formula2>
    </dataValidation>
    <dataValidation type="textLength" allowBlank="1" showInputMessage="1" showErrorMessage="1" sqref="F5" xr:uid="{00000000-0002-0000-0100-000007000000}">
      <formula1>7</formula1>
      <formula2>7</formula2>
    </dataValidation>
    <dataValidation type="list" allowBlank="1" showInputMessage="1" showErrorMessage="1" sqref="BC5:BC105" xr:uid="{00000000-0002-0000-0100-000008000000}">
      <formula1>業種名称</formula1>
    </dataValidation>
  </dataValidations>
  <pageMargins left="0.23622047244094491" right="0.23622047244094491" top="0.74803149606299213" bottom="0.74803149606299213" header="0.31496062992125984" footer="0.31496062992125984"/>
  <pageSetup paperSize="8" scale="38" fitToWidth="4" orientation="landscape" r:id="rId1"/>
  <headerFooter alignWithMargins="0">
    <oddFooter>&amp;P / &amp;N ページ</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B1:AY42"/>
  <sheetViews>
    <sheetView showZeros="0" view="pageBreakPreview" zoomScaleNormal="100" zoomScaleSheetLayoutView="100" workbookViewId="0">
      <selection activeCell="O10" sqref="O10:AV11"/>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1</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3"/>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170</v>
      </c>
      <c r="P6" s="305"/>
      <c r="Q6" s="306" t="str">
        <f>IF(VLOOKUP($AY$1,Data,6,FALSE)="","",TEXT(VLOOKUP($AY$1,Data,6,FALSE),"000-0000"))</f>
        <v/>
      </c>
      <c r="R6" s="307"/>
      <c r="S6" s="307"/>
      <c r="T6" s="307"/>
      <c r="U6" s="307"/>
      <c r="V6" s="21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9"/>
    </row>
    <row r="7" spans="2:51" ht="18.600000000000001" customHeight="1">
      <c r="B7" s="182"/>
      <c r="C7" s="183"/>
      <c r="D7" s="183"/>
      <c r="E7" s="183"/>
      <c r="F7" s="183"/>
      <c r="G7" s="183"/>
      <c r="H7" s="183"/>
      <c r="I7" s="183"/>
      <c r="J7" s="183"/>
      <c r="K7" s="183"/>
      <c r="L7" s="183"/>
      <c r="M7" s="183"/>
      <c r="N7" s="184"/>
      <c r="O7" s="310" t="str">
        <f>VLOOKUP($AY$1,Data,7,FALSE)&amp;VLOOKUP($AY$1,Data,8,FALSE)</f>
        <v/>
      </c>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2"/>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70"/>
      <c r="AM12" s="274" t="s">
        <v>84</v>
      </c>
      <c r="AN12" s="275"/>
      <c r="AO12" s="275"/>
      <c r="AP12" s="275"/>
      <c r="AQ12" s="275"/>
      <c r="AR12" s="275"/>
      <c r="AS12" s="275"/>
      <c r="AT12" s="275"/>
      <c r="AU12" s="275"/>
      <c r="AV12" s="276"/>
    </row>
    <row r="13" spans="2:51" ht="18.600000000000001" customHeight="1">
      <c r="B13" s="265"/>
      <c r="C13" s="266"/>
      <c r="D13" s="266"/>
      <c r="E13" s="266"/>
      <c r="F13" s="266"/>
      <c r="G13" s="266"/>
      <c r="H13" s="266"/>
      <c r="I13" s="266"/>
      <c r="J13" s="266"/>
      <c r="K13" s="266"/>
      <c r="L13" s="266"/>
      <c r="M13" s="266"/>
      <c r="N13" s="267"/>
      <c r="O13" s="271"/>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4">
        <f>VLOOKUP($AY$1,Data,12,FALSE)</f>
        <v>0</v>
      </c>
      <c r="AN13" s="275"/>
      <c r="AO13" s="275"/>
      <c r="AP13" s="275"/>
      <c r="AQ13" s="275"/>
      <c r="AR13" s="275"/>
      <c r="AS13" s="275"/>
      <c r="AT13" s="275"/>
      <c r="AU13" s="275"/>
      <c r="AV13" s="276"/>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149</v>
      </c>
      <c r="P16" s="170"/>
      <c r="Q16" s="170"/>
      <c r="R16" s="170"/>
      <c r="S16" s="292" t="str">
        <f>IF(VLOOKUP($AY$1,Data,14,FALSE)=0,"-",VLOOKUP($AY$1,Data,14,FALSE))</f>
        <v>-</v>
      </c>
      <c r="T16" s="292"/>
      <c r="U16" s="292"/>
      <c r="V16" s="292"/>
      <c r="W16" s="292"/>
      <c r="X16" s="292"/>
      <c r="Y16" s="292"/>
      <c r="Z16" s="292"/>
      <c r="AA16" s="292"/>
      <c r="AB16" s="292"/>
      <c r="AC16" s="292"/>
      <c r="AD16" s="292"/>
      <c r="AE16" s="293"/>
      <c r="AF16" s="169" t="s">
        <v>150</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149</v>
      </c>
      <c r="P18" s="245"/>
      <c r="Q18" s="245"/>
      <c r="R18" s="245"/>
      <c r="S18" s="49" t="s">
        <v>171</v>
      </c>
      <c r="T18" s="246" t="str">
        <f>IF(VLOOKUP($AY$1,Data,17,FALSE)=0,"-",VLOOKUP($AY$1,Data,17,FALSE))</f>
        <v>-</v>
      </c>
      <c r="U18" s="246"/>
      <c r="V18" s="246"/>
      <c r="W18" s="246"/>
      <c r="X18" s="246"/>
      <c r="Y18" s="246"/>
      <c r="Z18" s="246"/>
      <c r="AA18" s="49" t="s">
        <v>172</v>
      </c>
      <c r="AB18" s="213" t="s">
        <v>162</v>
      </c>
      <c r="AC18" s="213"/>
      <c r="AD18" s="213"/>
      <c r="AE18" s="214"/>
      <c r="AF18" s="244" t="s">
        <v>150</v>
      </c>
      <c r="AG18" s="245"/>
      <c r="AH18" s="245"/>
      <c r="AI18" s="245"/>
      <c r="AJ18" s="49" t="s">
        <v>171</v>
      </c>
      <c r="AK18" s="246" t="str">
        <f>IF(VLOOKUP($AY$1,Data,22,FALSE)=0,"-",VLOOKUP($AY$1,Data,22,FALSE))</f>
        <v>-</v>
      </c>
      <c r="AL18" s="246"/>
      <c r="AM18" s="246"/>
      <c r="AN18" s="246"/>
      <c r="AO18" s="246"/>
      <c r="AP18" s="246"/>
      <c r="AQ18" s="246"/>
      <c r="AR18" s="49" t="s">
        <v>172</v>
      </c>
      <c r="AS18" s="213" t="s">
        <v>162</v>
      </c>
      <c r="AT18" s="213"/>
      <c r="AU18" s="213"/>
      <c r="AV18" s="214"/>
    </row>
    <row r="19" spans="2:48" ht="24.75" customHeight="1">
      <c r="B19" s="150"/>
      <c r="C19" s="289"/>
      <c r="D19" s="289"/>
      <c r="E19" s="289"/>
      <c r="F19" s="289"/>
      <c r="G19" s="290"/>
      <c r="H19" s="241" t="s">
        <v>6</v>
      </c>
      <c r="I19" s="242"/>
      <c r="J19" s="242"/>
      <c r="K19" s="242"/>
      <c r="L19" s="242"/>
      <c r="M19" s="242"/>
      <c r="N19" s="243"/>
      <c r="O19" s="244" t="s">
        <v>149</v>
      </c>
      <c r="P19" s="245"/>
      <c r="Q19" s="245"/>
      <c r="R19" s="245"/>
      <c r="S19" s="246" t="str">
        <f>IF(VLOOKUP($AY$1,Data,18,FALSE)=0,"-",VLOOKUP($AY$1,Data,18,FALSE))</f>
        <v>-</v>
      </c>
      <c r="T19" s="246"/>
      <c r="U19" s="246"/>
      <c r="V19" s="246"/>
      <c r="W19" s="246"/>
      <c r="X19" s="246"/>
      <c r="Y19" s="246"/>
      <c r="Z19" s="246"/>
      <c r="AA19" s="246"/>
      <c r="AB19" s="252"/>
      <c r="AC19" s="252"/>
      <c r="AD19" s="252"/>
      <c r="AE19" s="253"/>
      <c r="AF19" s="244" t="s">
        <v>150</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149</v>
      </c>
      <c r="P20" s="245"/>
      <c r="Q20" s="245"/>
      <c r="R20" s="245"/>
      <c r="S20" s="246" t="str">
        <f>IF(VLOOKUP($AY$1,Data,19,FALSE)=0,"-",VLOOKUP($AY$1,Data,19,FALSE))</f>
        <v>-</v>
      </c>
      <c r="T20" s="246"/>
      <c r="U20" s="246"/>
      <c r="V20" s="246"/>
      <c r="W20" s="246"/>
      <c r="X20" s="246"/>
      <c r="Y20" s="246"/>
      <c r="Z20" s="246"/>
      <c r="AA20" s="246"/>
      <c r="AB20" s="247" t="s">
        <v>173</v>
      </c>
      <c r="AC20" s="247"/>
      <c r="AD20" s="247"/>
      <c r="AE20" s="248"/>
      <c r="AF20" s="244" t="s">
        <v>150</v>
      </c>
      <c r="AG20" s="245"/>
      <c r="AH20" s="245"/>
      <c r="AI20" s="245"/>
      <c r="AJ20" s="246" t="str">
        <f>IF(VLOOKUP($AY$1,Data,24,FALSE)=0,"-",VLOOKUP($AY$1,Data,24,FALSE))</f>
        <v>-</v>
      </c>
      <c r="AK20" s="246"/>
      <c r="AL20" s="246"/>
      <c r="AM20" s="246"/>
      <c r="AN20" s="246"/>
      <c r="AO20" s="246"/>
      <c r="AP20" s="246"/>
      <c r="AQ20" s="246"/>
      <c r="AR20" s="246"/>
      <c r="AS20" s="247" t="s">
        <v>173</v>
      </c>
      <c r="AT20" s="247"/>
      <c r="AU20" s="247"/>
      <c r="AV20" s="248"/>
    </row>
    <row r="21" spans="2:48" ht="24.75" customHeight="1">
      <c r="B21" s="182"/>
      <c r="C21" s="183"/>
      <c r="D21" s="183"/>
      <c r="E21" s="183"/>
      <c r="F21" s="183"/>
      <c r="G21" s="291"/>
      <c r="H21" s="223" t="s">
        <v>88</v>
      </c>
      <c r="I21" s="224"/>
      <c r="J21" s="224"/>
      <c r="K21" s="224"/>
      <c r="L21" s="224"/>
      <c r="M21" s="224"/>
      <c r="N21" s="225"/>
      <c r="O21" s="236" t="s">
        <v>149</v>
      </c>
      <c r="P21" s="237"/>
      <c r="Q21" s="237"/>
      <c r="R21" s="237"/>
      <c r="S21" s="238" t="str">
        <f>IF(VLOOKUP($AY$1,Data,20,FALSE)=0,"-",VLOOKUP($AY$1,Data,20,FALSE))</f>
        <v>-</v>
      </c>
      <c r="T21" s="238"/>
      <c r="U21" s="238"/>
      <c r="V21" s="238"/>
      <c r="W21" s="238"/>
      <c r="X21" s="238"/>
      <c r="Y21" s="238"/>
      <c r="Z21" s="238"/>
      <c r="AA21" s="238"/>
      <c r="AB21" s="234" t="s">
        <v>173</v>
      </c>
      <c r="AC21" s="234"/>
      <c r="AD21" s="234"/>
      <c r="AE21" s="235"/>
      <c r="AF21" s="236" t="s">
        <v>150</v>
      </c>
      <c r="AG21" s="237"/>
      <c r="AH21" s="237"/>
      <c r="AI21" s="237"/>
      <c r="AJ21" s="238" t="str">
        <f>IF(VLOOKUP($AY$1,Data,25,FALSE)=0,"-",VLOOKUP($AY$1,Data,25,FALSE))</f>
        <v>-</v>
      </c>
      <c r="AK21" s="238"/>
      <c r="AL21" s="238"/>
      <c r="AM21" s="238"/>
      <c r="AN21" s="238"/>
      <c r="AO21" s="238"/>
      <c r="AP21" s="238"/>
      <c r="AQ21" s="238"/>
      <c r="AR21" s="238"/>
      <c r="AS21" s="234" t="s">
        <v>173</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149</v>
      </c>
      <c r="P23" s="216"/>
      <c r="Q23" s="216"/>
      <c r="R23" s="216"/>
      <c r="S23" s="217" t="str">
        <f>IF(VLOOKUP($AY$1,Data,27,FALSE)=0,"-",VLOOKUP($AY$1,Data,27,FALSE))</f>
        <v>-</v>
      </c>
      <c r="T23" s="217"/>
      <c r="U23" s="217"/>
      <c r="V23" s="217"/>
      <c r="W23" s="217"/>
      <c r="X23" s="217"/>
      <c r="Y23" s="217"/>
      <c r="Z23" s="217"/>
      <c r="AA23" s="217"/>
      <c r="AB23" s="213" t="s">
        <v>173</v>
      </c>
      <c r="AC23" s="213"/>
      <c r="AD23" s="213"/>
      <c r="AE23" s="214"/>
      <c r="AF23" s="215" t="s">
        <v>150</v>
      </c>
      <c r="AG23" s="216"/>
      <c r="AH23" s="216"/>
      <c r="AI23" s="216"/>
      <c r="AJ23" s="217" t="str">
        <f>IF(VLOOKUP($AY$1,Data,30,FALSE)=0,"-",VLOOKUP($AY$1,Data,30,FALSE))</f>
        <v>-</v>
      </c>
      <c r="AK23" s="217"/>
      <c r="AL23" s="217"/>
      <c r="AM23" s="217"/>
      <c r="AN23" s="217"/>
      <c r="AO23" s="217"/>
      <c r="AP23" s="217"/>
      <c r="AQ23" s="217"/>
      <c r="AR23" s="217"/>
      <c r="AS23" s="213" t="s">
        <v>173</v>
      </c>
      <c r="AT23" s="213"/>
      <c r="AU23" s="213"/>
      <c r="AV23" s="214"/>
    </row>
    <row r="24" spans="2:48" ht="24.75" customHeight="1">
      <c r="B24" s="227"/>
      <c r="C24" s="228"/>
      <c r="D24" s="228"/>
      <c r="E24" s="228"/>
      <c r="F24" s="228"/>
      <c r="G24" s="240"/>
      <c r="H24" s="223" t="s">
        <v>88</v>
      </c>
      <c r="I24" s="224"/>
      <c r="J24" s="224"/>
      <c r="K24" s="224"/>
      <c r="L24" s="224"/>
      <c r="M24" s="224"/>
      <c r="N24" s="225"/>
      <c r="O24" s="236" t="s">
        <v>149</v>
      </c>
      <c r="P24" s="237"/>
      <c r="Q24" s="237"/>
      <c r="R24" s="237"/>
      <c r="S24" s="238" t="str">
        <f>IF(VLOOKUP($AY$1,Data,28,FALSE)=0,"-",VLOOKUP($AY$1,Data,28,FALSE))</f>
        <v>-</v>
      </c>
      <c r="T24" s="238"/>
      <c r="U24" s="238"/>
      <c r="V24" s="238"/>
      <c r="W24" s="238"/>
      <c r="X24" s="238"/>
      <c r="Y24" s="238"/>
      <c r="Z24" s="238"/>
      <c r="AA24" s="238"/>
      <c r="AB24" s="234" t="s">
        <v>173</v>
      </c>
      <c r="AC24" s="234"/>
      <c r="AD24" s="234"/>
      <c r="AE24" s="235"/>
      <c r="AF24" s="236" t="s">
        <v>150</v>
      </c>
      <c r="AG24" s="237"/>
      <c r="AH24" s="237"/>
      <c r="AI24" s="237"/>
      <c r="AJ24" s="238" t="str">
        <f>IF(VLOOKUP($AY$1,Data,31,FALSE)=0,"-",VLOOKUP($AY$1,Data,31,FALSE))</f>
        <v>-</v>
      </c>
      <c r="AK24" s="238"/>
      <c r="AL24" s="238"/>
      <c r="AM24" s="238"/>
      <c r="AN24" s="238"/>
      <c r="AO24" s="238"/>
      <c r="AP24" s="238"/>
      <c r="AQ24" s="238"/>
      <c r="AR24" s="238"/>
      <c r="AS24" s="234" t="s">
        <v>173</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149</v>
      </c>
      <c r="P26" s="216"/>
      <c r="Q26" s="216"/>
      <c r="R26" s="216"/>
      <c r="S26" s="217" t="str">
        <f>IF(VLOOKUP($AY$1,Data,33,FALSE)=0,"-",VLOOKUP($AY$1,Data,33,FALSE))</f>
        <v>-</v>
      </c>
      <c r="T26" s="217"/>
      <c r="U26" s="217"/>
      <c r="V26" s="217"/>
      <c r="W26" s="217"/>
      <c r="X26" s="217"/>
      <c r="Y26" s="217"/>
      <c r="Z26" s="217"/>
      <c r="AA26" s="217"/>
      <c r="AB26" s="213" t="s">
        <v>173</v>
      </c>
      <c r="AC26" s="213"/>
      <c r="AD26" s="213"/>
      <c r="AE26" s="214"/>
      <c r="AF26" s="215" t="s">
        <v>150</v>
      </c>
      <c r="AG26" s="216"/>
      <c r="AH26" s="216"/>
      <c r="AI26" s="216"/>
      <c r="AJ26" s="217" t="str">
        <f>IF(VLOOKUP($AY$1,Data,36,FALSE)=0,"-",VLOOKUP($AY$1,Data,36,FALSE))</f>
        <v>-</v>
      </c>
      <c r="AK26" s="217"/>
      <c r="AL26" s="217"/>
      <c r="AM26" s="217"/>
      <c r="AN26" s="217"/>
      <c r="AO26" s="217"/>
      <c r="AP26" s="217"/>
      <c r="AQ26" s="217"/>
      <c r="AR26" s="217"/>
      <c r="AS26" s="213" t="s">
        <v>173</v>
      </c>
      <c r="AT26" s="213"/>
      <c r="AU26" s="213"/>
      <c r="AV26" s="214"/>
    </row>
    <row r="27" spans="2:48" ht="24.75" customHeight="1">
      <c r="B27" s="229"/>
      <c r="C27" s="230"/>
      <c r="D27" s="230"/>
      <c r="E27" s="230"/>
      <c r="F27" s="230"/>
      <c r="G27" s="230"/>
      <c r="H27" s="223" t="s">
        <v>88</v>
      </c>
      <c r="I27" s="224"/>
      <c r="J27" s="224"/>
      <c r="K27" s="224"/>
      <c r="L27" s="224"/>
      <c r="M27" s="224"/>
      <c r="N27" s="225"/>
      <c r="O27" s="236" t="s">
        <v>149</v>
      </c>
      <c r="P27" s="237"/>
      <c r="Q27" s="237"/>
      <c r="R27" s="237"/>
      <c r="S27" s="238" t="str">
        <f>IF(VLOOKUP($AY$1,Data,34,FALSE)=0,"-",VLOOKUP($AY$1,Data,34,FALSE))</f>
        <v>-</v>
      </c>
      <c r="T27" s="238"/>
      <c r="U27" s="238"/>
      <c r="V27" s="238"/>
      <c r="W27" s="238"/>
      <c r="X27" s="238"/>
      <c r="Y27" s="238"/>
      <c r="Z27" s="238"/>
      <c r="AA27" s="238"/>
      <c r="AB27" s="234" t="s">
        <v>173</v>
      </c>
      <c r="AC27" s="234"/>
      <c r="AD27" s="234"/>
      <c r="AE27" s="235"/>
      <c r="AF27" s="236" t="s">
        <v>150</v>
      </c>
      <c r="AG27" s="237"/>
      <c r="AH27" s="237"/>
      <c r="AI27" s="237"/>
      <c r="AJ27" s="238" t="str">
        <f>IF(VLOOKUP($AY$1,Data,37,FALSE)=0,"-",VLOOKUP($AY$1,Data,37,FALSE))</f>
        <v>-</v>
      </c>
      <c r="AK27" s="238"/>
      <c r="AL27" s="238"/>
      <c r="AM27" s="238"/>
      <c r="AN27" s="238"/>
      <c r="AO27" s="238"/>
      <c r="AP27" s="238"/>
      <c r="AQ27" s="238"/>
      <c r="AR27" s="238"/>
      <c r="AS27" s="234" t="s">
        <v>173</v>
      </c>
      <c r="AT27" s="234"/>
      <c r="AU27" s="234"/>
      <c r="AV27" s="235"/>
    </row>
    <row r="28" spans="2:48" ht="24.75" customHeight="1">
      <c r="B28" s="199" t="s">
        <v>7</v>
      </c>
      <c r="C28" s="200"/>
      <c r="D28" s="200"/>
      <c r="E28" s="200"/>
      <c r="F28" s="200"/>
      <c r="G28" s="200"/>
      <c r="H28" s="200"/>
      <c r="I28" s="200"/>
      <c r="J28" s="200"/>
      <c r="K28" s="200"/>
      <c r="L28" s="200"/>
      <c r="M28" s="200"/>
      <c r="N28" s="201"/>
      <c r="O28" s="210" t="s">
        <v>149</v>
      </c>
      <c r="P28" s="211"/>
      <c r="Q28" s="211"/>
      <c r="R28" s="211"/>
      <c r="S28" s="212" t="str">
        <f>IF(VLOOKUP($AY$1,Data,38,FALSE)=0,"-",VLOOKUP($AY$1,Data,38,FALSE))</f>
        <v>-</v>
      </c>
      <c r="T28" s="212"/>
      <c r="U28" s="212"/>
      <c r="V28" s="212"/>
      <c r="W28" s="212"/>
      <c r="X28" s="212"/>
      <c r="Y28" s="212"/>
      <c r="Z28" s="212"/>
      <c r="AA28" s="212"/>
      <c r="AB28" s="208" t="s">
        <v>162</v>
      </c>
      <c r="AC28" s="208"/>
      <c r="AD28" s="208"/>
      <c r="AE28" s="209"/>
      <c r="AF28" s="210" t="s">
        <v>150</v>
      </c>
      <c r="AG28" s="211"/>
      <c r="AH28" s="211"/>
      <c r="AI28" s="211"/>
      <c r="AJ28" s="212" t="str">
        <f>IF(VLOOKUP($AY$1,Data,39,FALSE)=0,"-",VLOOKUP($AY$1,Data,39,FALSE))</f>
        <v>-</v>
      </c>
      <c r="AK28" s="212"/>
      <c r="AL28" s="212"/>
      <c r="AM28" s="212"/>
      <c r="AN28" s="212"/>
      <c r="AO28" s="212"/>
      <c r="AP28" s="212"/>
      <c r="AQ28" s="212"/>
      <c r="AR28" s="212"/>
      <c r="AS28" s="208" t="s">
        <v>162</v>
      </c>
      <c r="AT28" s="208"/>
      <c r="AU28" s="208"/>
      <c r="AV28" s="209"/>
    </row>
    <row r="29" spans="2:48" ht="24.75" customHeight="1">
      <c r="B29" s="199" t="s">
        <v>12</v>
      </c>
      <c r="C29" s="200"/>
      <c r="D29" s="200"/>
      <c r="E29" s="200"/>
      <c r="F29" s="200"/>
      <c r="G29" s="200"/>
      <c r="H29" s="200"/>
      <c r="I29" s="200"/>
      <c r="J29" s="200"/>
      <c r="K29" s="200"/>
      <c r="L29" s="200"/>
      <c r="M29" s="200"/>
      <c r="N29" s="201"/>
      <c r="O29" s="210" t="s">
        <v>149</v>
      </c>
      <c r="P29" s="211"/>
      <c r="Q29" s="211"/>
      <c r="R29" s="211"/>
      <c r="S29" s="212" t="str">
        <f>IF(VLOOKUP($AY$1,Data,40,FALSE)=0,"-",VLOOKUP($AY$1,Data,40,FALSE))</f>
        <v>-</v>
      </c>
      <c r="T29" s="212"/>
      <c r="U29" s="212"/>
      <c r="V29" s="212"/>
      <c r="W29" s="212"/>
      <c r="X29" s="212"/>
      <c r="Y29" s="212"/>
      <c r="Z29" s="212"/>
      <c r="AA29" s="212"/>
      <c r="AB29" s="208" t="s">
        <v>174</v>
      </c>
      <c r="AC29" s="208"/>
      <c r="AD29" s="208"/>
      <c r="AE29" s="209"/>
      <c r="AF29" s="210" t="s">
        <v>150</v>
      </c>
      <c r="AG29" s="211"/>
      <c r="AH29" s="211"/>
      <c r="AI29" s="211"/>
      <c r="AJ29" s="212" t="str">
        <f>IF(VLOOKUP($AY$1,Data,43,FALSE)=0,"-",VLOOKUP($AY$1,Data,43,FALSE))</f>
        <v>-</v>
      </c>
      <c r="AK29" s="212"/>
      <c r="AL29" s="212"/>
      <c r="AM29" s="212"/>
      <c r="AN29" s="212"/>
      <c r="AO29" s="212"/>
      <c r="AP29" s="212"/>
      <c r="AQ29" s="212"/>
      <c r="AR29" s="212"/>
      <c r="AS29" s="208" t="s">
        <v>174</v>
      </c>
      <c r="AT29" s="208"/>
      <c r="AU29" s="208"/>
      <c r="AV29" s="209"/>
    </row>
    <row r="30" spans="2:48" ht="24.75" customHeight="1">
      <c r="B30" s="199" t="s">
        <v>13</v>
      </c>
      <c r="C30" s="200"/>
      <c r="D30" s="200"/>
      <c r="E30" s="200"/>
      <c r="F30" s="200"/>
      <c r="G30" s="200"/>
      <c r="H30" s="200"/>
      <c r="I30" s="200"/>
      <c r="J30" s="200"/>
      <c r="K30" s="200"/>
      <c r="L30" s="200"/>
      <c r="M30" s="200"/>
      <c r="N30" s="201"/>
      <c r="O30" s="210" t="s">
        <v>149</v>
      </c>
      <c r="P30" s="211"/>
      <c r="Q30" s="211"/>
      <c r="R30" s="211"/>
      <c r="S30" s="212" t="str">
        <f>IF(VLOOKUP($AY$1,Data,41,FALSE)=0,"-",VLOOKUP($AY$1,Data,41,FALSE))</f>
        <v>-</v>
      </c>
      <c r="T30" s="212"/>
      <c r="U30" s="212"/>
      <c r="V30" s="212"/>
      <c r="W30" s="212"/>
      <c r="X30" s="212"/>
      <c r="Y30" s="212"/>
      <c r="Z30" s="212"/>
      <c r="AA30" s="212"/>
      <c r="AB30" s="208" t="s">
        <v>162</v>
      </c>
      <c r="AC30" s="208"/>
      <c r="AD30" s="208"/>
      <c r="AE30" s="209"/>
      <c r="AF30" s="210" t="s">
        <v>150</v>
      </c>
      <c r="AG30" s="211"/>
      <c r="AH30" s="211"/>
      <c r="AI30" s="211"/>
      <c r="AJ30" s="212" t="str">
        <f>IF(VLOOKUP($AY$1,Data,44,FALSE)=0,"-",VLOOKUP($AY$1,Data,44,FALSE))</f>
        <v>-</v>
      </c>
      <c r="AK30" s="212"/>
      <c r="AL30" s="212"/>
      <c r="AM30" s="212"/>
      <c r="AN30" s="212"/>
      <c r="AO30" s="212"/>
      <c r="AP30" s="212"/>
      <c r="AQ30" s="212"/>
      <c r="AR30" s="212"/>
      <c r="AS30" s="208" t="s">
        <v>162</v>
      </c>
      <c r="AT30" s="208"/>
      <c r="AU30" s="208"/>
      <c r="AV30" s="209"/>
    </row>
    <row r="31" spans="2:48" ht="24.75" customHeight="1">
      <c r="B31" s="166" t="s">
        <v>17</v>
      </c>
      <c r="C31" s="167"/>
      <c r="D31" s="167"/>
      <c r="E31" s="167"/>
      <c r="F31" s="167"/>
      <c r="G31" s="167"/>
      <c r="H31" s="167"/>
      <c r="I31" s="167"/>
      <c r="J31" s="167"/>
      <c r="K31" s="167"/>
      <c r="L31" s="167"/>
      <c r="M31" s="167"/>
      <c r="N31" s="168"/>
      <c r="O31" s="169" t="s">
        <v>149</v>
      </c>
      <c r="P31" s="170"/>
      <c r="Q31" s="170"/>
      <c r="R31" s="170"/>
      <c r="S31" s="171" t="str">
        <f>IF(VLOOKUP($AY$1,Data,42,FALSE)=0,"-",VLOOKUP($AY$1,Data,42,FALSE))</f>
        <v>-</v>
      </c>
      <c r="T31" s="171"/>
      <c r="U31" s="171"/>
      <c r="V31" s="171"/>
      <c r="W31" s="171"/>
      <c r="X31" s="171"/>
      <c r="Y31" s="171"/>
      <c r="Z31" s="171"/>
      <c r="AA31" s="171"/>
      <c r="AB31" s="172" t="s">
        <v>162</v>
      </c>
      <c r="AC31" s="172"/>
      <c r="AD31" s="172"/>
      <c r="AE31" s="173"/>
      <c r="AF31" s="169" t="s">
        <v>150</v>
      </c>
      <c r="AG31" s="170"/>
      <c r="AH31" s="170"/>
      <c r="AI31" s="170"/>
      <c r="AJ31" s="171" t="str">
        <f>IF(VLOOKUP($AY$1,Data,45,FALSE)=0,"-",VLOOKUP($AY$1,Data,45,FALSE))</f>
        <v>-</v>
      </c>
      <c r="AK31" s="171"/>
      <c r="AL31" s="171"/>
      <c r="AM31" s="171"/>
      <c r="AN31" s="171"/>
      <c r="AO31" s="171"/>
      <c r="AP31" s="171"/>
      <c r="AQ31" s="171"/>
      <c r="AR31" s="171"/>
      <c r="AS31" s="172" t="s">
        <v>162</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8:N9"/>
    <mergeCell ref="O8:AH9"/>
    <mergeCell ref="AI8:AV8"/>
    <mergeCell ref="AI9:AV9"/>
    <mergeCell ref="B1:AV1"/>
    <mergeCell ref="B3:N3"/>
    <mergeCell ref="O3:AV3"/>
    <mergeCell ref="B4:N4"/>
    <mergeCell ref="O4:AV4"/>
    <mergeCell ref="B6:N7"/>
    <mergeCell ref="O6:P6"/>
    <mergeCell ref="Q6:U6"/>
    <mergeCell ref="V6:AV6"/>
    <mergeCell ref="O7:AV7"/>
    <mergeCell ref="B5:N5"/>
    <mergeCell ref="O5:AL5"/>
    <mergeCell ref="AM5:AQ5"/>
    <mergeCell ref="AR5:AV5"/>
    <mergeCell ref="B10:N11"/>
    <mergeCell ref="O10:AV11"/>
    <mergeCell ref="B12:N13"/>
    <mergeCell ref="O12:AL13"/>
    <mergeCell ref="AM12:AV12"/>
    <mergeCell ref="AM13:AV13"/>
    <mergeCell ref="T18:Z18"/>
    <mergeCell ref="AB18:AE18"/>
    <mergeCell ref="AS19:AV19"/>
    <mergeCell ref="O19:R19"/>
    <mergeCell ref="S19:AA19"/>
    <mergeCell ref="B14:N15"/>
    <mergeCell ref="O14:AV15"/>
    <mergeCell ref="B16:G21"/>
    <mergeCell ref="H16:N16"/>
    <mergeCell ref="AF16:AI16"/>
    <mergeCell ref="AJ16:AR16"/>
    <mergeCell ref="AS16:AV16"/>
    <mergeCell ref="O16:R16"/>
    <mergeCell ref="S16:AA16"/>
    <mergeCell ref="AB16:AE16"/>
    <mergeCell ref="AJ17:AR17"/>
    <mergeCell ref="AS17:AV17"/>
    <mergeCell ref="O17:R17"/>
    <mergeCell ref="S17:AA17"/>
    <mergeCell ref="AB17:AE17"/>
    <mergeCell ref="H17:N17"/>
    <mergeCell ref="AF17:AI17"/>
    <mergeCell ref="H19:N19"/>
    <mergeCell ref="AF19:AI19"/>
    <mergeCell ref="H18:N18"/>
    <mergeCell ref="AF18:AI18"/>
    <mergeCell ref="AK18:AQ18"/>
    <mergeCell ref="AS18:AV18"/>
    <mergeCell ref="O18:R18"/>
    <mergeCell ref="AB19:AE19"/>
    <mergeCell ref="AJ19:AR19"/>
    <mergeCell ref="H21:N21"/>
    <mergeCell ref="AF21:AI21"/>
    <mergeCell ref="H20:N20"/>
    <mergeCell ref="AF20:AI20"/>
    <mergeCell ref="AJ20:AR20"/>
    <mergeCell ref="AS20:AV20"/>
    <mergeCell ref="O20:R20"/>
    <mergeCell ref="S20:AA20"/>
    <mergeCell ref="AB20:AE20"/>
    <mergeCell ref="AJ21:AR21"/>
    <mergeCell ref="AS21:AV21"/>
    <mergeCell ref="O21:R21"/>
    <mergeCell ref="S21:AA21"/>
    <mergeCell ref="AB21:AE21"/>
    <mergeCell ref="B25:G27"/>
    <mergeCell ref="H25:N25"/>
    <mergeCell ref="AS24:AV24"/>
    <mergeCell ref="O24:R24"/>
    <mergeCell ref="S24:AA24"/>
    <mergeCell ref="AB24:AE24"/>
    <mergeCell ref="H27:N27"/>
    <mergeCell ref="AB27:AE27"/>
    <mergeCell ref="B22:G24"/>
    <mergeCell ref="AJ25:AR25"/>
    <mergeCell ref="AJ23:AR23"/>
    <mergeCell ref="AS23:AV23"/>
    <mergeCell ref="O23:R23"/>
    <mergeCell ref="AF24:AI24"/>
    <mergeCell ref="AJ24:AR24"/>
    <mergeCell ref="AS22:AV22"/>
    <mergeCell ref="O22:R22"/>
    <mergeCell ref="AJ22:AR22"/>
    <mergeCell ref="AF27:AI27"/>
    <mergeCell ref="AJ27:AR27"/>
    <mergeCell ref="AS27:AV27"/>
    <mergeCell ref="O27:R27"/>
    <mergeCell ref="S27:AA27"/>
    <mergeCell ref="H22:N22"/>
    <mergeCell ref="AF22:AI22"/>
    <mergeCell ref="S23:AA23"/>
    <mergeCell ref="AB23:AE23"/>
    <mergeCell ref="H23:N23"/>
    <mergeCell ref="AF23:AI23"/>
    <mergeCell ref="S22:AA22"/>
    <mergeCell ref="AB22:AE22"/>
    <mergeCell ref="H24:N24"/>
    <mergeCell ref="H26:N26"/>
    <mergeCell ref="AF26:AI26"/>
    <mergeCell ref="AS26:AV26"/>
    <mergeCell ref="O26:R26"/>
    <mergeCell ref="S26:AA26"/>
    <mergeCell ref="AF25:AI25"/>
    <mergeCell ref="AS25:AV25"/>
    <mergeCell ref="O25:R25"/>
    <mergeCell ref="S25:AA25"/>
    <mergeCell ref="AB25:AE25"/>
    <mergeCell ref="AB26:AE26"/>
    <mergeCell ref="AJ26:AR26"/>
    <mergeCell ref="B28:N28"/>
    <mergeCell ref="AF28:AI28"/>
    <mergeCell ref="AF30:AI30"/>
    <mergeCell ref="B29:N29"/>
    <mergeCell ref="AF29:AI29"/>
    <mergeCell ref="B30:N30"/>
    <mergeCell ref="AJ28:AR28"/>
    <mergeCell ref="AS28:AV28"/>
    <mergeCell ref="O28:R28"/>
    <mergeCell ref="S28:AA28"/>
    <mergeCell ref="AB28:AE28"/>
    <mergeCell ref="AJ29:AR29"/>
    <mergeCell ref="AS29:AV29"/>
    <mergeCell ref="O29:R29"/>
    <mergeCell ref="S29:AA29"/>
    <mergeCell ref="AB29:AE29"/>
    <mergeCell ref="AJ30:AR30"/>
    <mergeCell ref="O34:T34"/>
    <mergeCell ref="U34:AV34"/>
    <mergeCell ref="AJ31:AR31"/>
    <mergeCell ref="AS31:AV31"/>
    <mergeCell ref="O33:AV33"/>
    <mergeCell ref="O32:AV32"/>
    <mergeCell ref="AS30:AV30"/>
    <mergeCell ref="O30:R30"/>
    <mergeCell ref="S30:AA30"/>
    <mergeCell ref="AB30:AE30"/>
    <mergeCell ref="B38:N42"/>
    <mergeCell ref="O38:AV38"/>
    <mergeCell ref="O39:AV39"/>
    <mergeCell ref="O40:AV40"/>
    <mergeCell ref="O42:AV42"/>
    <mergeCell ref="B31:N31"/>
    <mergeCell ref="AF31:AI31"/>
    <mergeCell ref="O31:R31"/>
    <mergeCell ref="S31:AA31"/>
    <mergeCell ref="AB31:AE31"/>
    <mergeCell ref="AL37:AV37"/>
    <mergeCell ref="O35:T35"/>
    <mergeCell ref="U35:AF35"/>
    <mergeCell ref="U37:AF37"/>
    <mergeCell ref="B32:N32"/>
    <mergeCell ref="B36:N37"/>
    <mergeCell ref="O36:T36"/>
    <mergeCell ref="U36:AV36"/>
    <mergeCell ref="O37:T37"/>
    <mergeCell ref="B34:N35"/>
    <mergeCell ref="AG35:AK35"/>
    <mergeCell ref="AL35:AV35"/>
    <mergeCell ref="B33:N33"/>
    <mergeCell ref="AG37:AK37"/>
  </mergeCells>
  <phoneticPr fontId="2"/>
  <dataValidations count="2">
    <dataValidation type="list" allowBlank="1" showInputMessage="1" showErrorMessage="1" sqref="AS17:AV17" xr:uid="{00000000-0002-0000-0200-000000000000}">
      <formula1>"kＷ,Ａ,kＶＡ"</formula1>
    </dataValidation>
    <dataValidation type="list" allowBlank="1" showInputMessage="1" showErrorMessage="1" sqref="AB17:AE17" xr:uid="{00000000-0002-0000-02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2</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O36:T36"/>
    <mergeCell ref="U36:AV36"/>
    <mergeCell ref="O37:T37"/>
    <mergeCell ref="U37:AF37"/>
    <mergeCell ref="AL37:AV37"/>
    <mergeCell ref="AG37:AK37"/>
    <mergeCell ref="S31:AA31"/>
    <mergeCell ref="AB31:AE31"/>
    <mergeCell ref="B38:N42"/>
    <mergeCell ref="O38:AV38"/>
    <mergeCell ref="O39:AV39"/>
    <mergeCell ref="O40:AV40"/>
    <mergeCell ref="O42:AV42"/>
    <mergeCell ref="O35:T35"/>
    <mergeCell ref="U35:AF35"/>
    <mergeCell ref="B36:N37"/>
    <mergeCell ref="O31:R31"/>
    <mergeCell ref="B34:N35"/>
    <mergeCell ref="B29:N29"/>
    <mergeCell ref="AF29:AI29"/>
    <mergeCell ref="AJ29:AR29"/>
    <mergeCell ref="AS29:AV29"/>
    <mergeCell ref="O29:R29"/>
    <mergeCell ref="S29:AA29"/>
    <mergeCell ref="AB29:AE29"/>
    <mergeCell ref="U34:AV34"/>
    <mergeCell ref="AJ31:AR31"/>
    <mergeCell ref="B28:N28"/>
    <mergeCell ref="AF28:AI28"/>
    <mergeCell ref="AJ28:AR28"/>
    <mergeCell ref="AS28:AV28"/>
    <mergeCell ref="O28:R28"/>
    <mergeCell ref="S28:AA28"/>
    <mergeCell ref="AB28:AE28"/>
    <mergeCell ref="AG35:AK35"/>
    <mergeCell ref="AL35:AV35"/>
    <mergeCell ref="B30:N30"/>
    <mergeCell ref="AF30:AI30"/>
    <mergeCell ref="AJ30:AR30"/>
    <mergeCell ref="AS30:AV30"/>
    <mergeCell ref="O30:R30"/>
    <mergeCell ref="S30:AA30"/>
    <mergeCell ref="AB30:AE30"/>
    <mergeCell ref="O34:T34"/>
    <mergeCell ref="AS31:AV31"/>
    <mergeCell ref="O33:AV33"/>
    <mergeCell ref="B32:N32"/>
    <mergeCell ref="O32:AV32"/>
    <mergeCell ref="B33:N33"/>
    <mergeCell ref="B31:N31"/>
    <mergeCell ref="AF31:AI31"/>
    <mergeCell ref="AJ27:AR27"/>
    <mergeCell ref="S24:AA24"/>
    <mergeCell ref="AS26:AV26"/>
    <mergeCell ref="AF25:AI25"/>
    <mergeCell ref="AF26:AI26"/>
    <mergeCell ref="AB27:AE27"/>
    <mergeCell ref="AB25:AE25"/>
    <mergeCell ref="AJ25:AR25"/>
    <mergeCell ref="AB26:AE26"/>
    <mergeCell ref="AS27:AV27"/>
    <mergeCell ref="S27:AA27"/>
    <mergeCell ref="H24:N24"/>
    <mergeCell ref="AF24:AI24"/>
    <mergeCell ref="H23:N23"/>
    <mergeCell ref="AF23:AI23"/>
    <mergeCell ref="O24:R24"/>
    <mergeCell ref="O23:R23"/>
    <mergeCell ref="O26:R26"/>
    <mergeCell ref="S26:AA26"/>
    <mergeCell ref="B22:G24"/>
    <mergeCell ref="H22:N22"/>
    <mergeCell ref="B25:G27"/>
    <mergeCell ref="H25:N25"/>
    <mergeCell ref="H26:N26"/>
    <mergeCell ref="H27:N27"/>
    <mergeCell ref="O25:R25"/>
    <mergeCell ref="S25:AA25"/>
    <mergeCell ref="AF27:AI27"/>
    <mergeCell ref="O27:R27"/>
    <mergeCell ref="AS21:AV21"/>
    <mergeCell ref="O21:R21"/>
    <mergeCell ref="S21:AA21"/>
    <mergeCell ref="AB21:AE21"/>
    <mergeCell ref="AS20:AV20"/>
    <mergeCell ref="AJ23:AR23"/>
    <mergeCell ref="AS23:AV23"/>
    <mergeCell ref="AB24:AE24"/>
    <mergeCell ref="AJ26:AR26"/>
    <mergeCell ref="AS25:AV25"/>
    <mergeCell ref="AJ24:AR24"/>
    <mergeCell ref="AS24:AV24"/>
    <mergeCell ref="AJ22:AR22"/>
    <mergeCell ref="AS22:AV22"/>
    <mergeCell ref="O22:R22"/>
    <mergeCell ref="S22:AA22"/>
    <mergeCell ref="AB22:AE22"/>
    <mergeCell ref="AF22:AI22"/>
    <mergeCell ref="S23:AA23"/>
    <mergeCell ref="AB23:AE23"/>
    <mergeCell ref="O20:R20"/>
    <mergeCell ref="S20:AA20"/>
    <mergeCell ref="AB20:AE20"/>
    <mergeCell ref="AJ20:AR20"/>
    <mergeCell ref="H19:N19"/>
    <mergeCell ref="AF19:AI19"/>
    <mergeCell ref="H21:N21"/>
    <mergeCell ref="AF21:AI21"/>
    <mergeCell ref="H20:N20"/>
    <mergeCell ref="AF20:AI20"/>
    <mergeCell ref="AJ21:AR21"/>
    <mergeCell ref="AB17:AE17"/>
    <mergeCell ref="AK18:AQ18"/>
    <mergeCell ref="AS18:AV18"/>
    <mergeCell ref="O18:R18"/>
    <mergeCell ref="AB19:AE19"/>
    <mergeCell ref="AJ19:AR19"/>
    <mergeCell ref="AS19:AV19"/>
    <mergeCell ref="O19:R19"/>
    <mergeCell ref="S19:AA19"/>
    <mergeCell ref="T18:Z18"/>
    <mergeCell ref="AB18:AE18"/>
    <mergeCell ref="B10:N11"/>
    <mergeCell ref="O10:AV11"/>
    <mergeCell ref="B12:N13"/>
    <mergeCell ref="O12:AL13"/>
    <mergeCell ref="AM12:AV12"/>
    <mergeCell ref="AM13:AV13"/>
    <mergeCell ref="B14:N15"/>
    <mergeCell ref="O14:AV15"/>
    <mergeCell ref="B16:G21"/>
    <mergeCell ref="H16:N16"/>
    <mergeCell ref="AF16:AI16"/>
    <mergeCell ref="AJ16:AR16"/>
    <mergeCell ref="AS16:AV16"/>
    <mergeCell ref="O16:R16"/>
    <mergeCell ref="S16:AA16"/>
    <mergeCell ref="AB16:AE16"/>
    <mergeCell ref="H17:N17"/>
    <mergeCell ref="AF17:AI17"/>
    <mergeCell ref="H18:N18"/>
    <mergeCell ref="AF18:AI18"/>
    <mergeCell ref="AJ17:AR17"/>
    <mergeCell ref="AS17:AV17"/>
    <mergeCell ref="O17:R17"/>
    <mergeCell ref="S17:AA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S17:AV17" xr:uid="{00000000-0002-0000-0300-000000000000}">
      <formula1>"kＷ,Ａ,kＶＡ"</formula1>
    </dataValidation>
    <dataValidation type="list" allowBlank="1" showInputMessage="1" showErrorMessage="1" sqref="AB17:AE17" xr:uid="{00000000-0002-0000-03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3</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O36:T36"/>
    <mergeCell ref="U36:AV36"/>
    <mergeCell ref="O37:T37"/>
    <mergeCell ref="U37:AF37"/>
    <mergeCell ref="AL37:AV37"/>
    <mergeCell ref="AG37:AK37"/>
    <mergeCell ref="S31:AA31"/>
    <mergeCell ref="AB31:AE31"/>
    <mergeCell ref="B38:N42"/>
    <mergeCell ref="O38:AV38"/>
    <mergeCell ref="O39:AV39"/>
    <mergeCell ref="O40:AV40"/>
    <mergeCell ref="O42:AV42"/>
    <mergeCell ref="O35:T35"/>
    <mergeCell ref="U35:AF35"/>
    <mergeCell ref="B36:N37"/>
    <mergeCell ref="O31:R31"/>
    <mergeCell ref="B34:N35"/>
    <mergeCell ref="B29:N29"/>
    <mergeCell ref="AF29:AI29"/>
    <mergeCell ref="AJ29:AR29"/>
    <mergeCell ref="AS29:AV29"/>
    <mergeCell ref="O29:R29"/>
    <mergeCell ref="S29:AA29"/>
    <mergeCell ref="AB29:AE29"/>
    <mergeCell ref="U34:AV34"/>
    <mergeCell ref="AJ31:AR31"/>
    <mergeCell ref="B28:N28"/>
    <mergeCell ref="AF28:AI28"/>
    <mergeCell ref="AJ28:AR28"/>
    <mergeCell ref="AS28:AV28"/>
    <mergeCell ref="O28:R28"/>
    <mergeCell ref="S28:AA28"/>
    <mergeCell ref="AB28:AE28"/>
    <mergeCell ref="AG35:AK35"/>
    <mergeCell ref="AL35:AV35"/>
    <mergeCell ref="B30:N30"/>
    <mergeCell ref="AF30:AI30"/>
    <mergeCell ref="AJ30:AR30"/>
    <mergeCell ref="AS30:AV30"/>
    <mergeCell ref="O30:R30"/>
    <mergeCell ref="S30:AA30"/>
    <mergeCell ref="AB30:AE30"/>
    <mergeCell ref="O34:T34"/>
    <mergeCell ref="AS31:AV31"/>
    <mergeCell ref="O33:AV33"/>
    <mergeCell ref="B32:N32"/>
    <mergeCell ref="O32:AV32"/>
    <mergeCell ref="B33:N33"/>
    <mergeCell ref="B31:N31"/>
    <mergeCell ref="AF31:AI31"/>
    <mergeCell ref="AJ27:AR27"/>
    <mergeCell ref="S24:AA24"/>
    <mergeCell ref="AS26:AV26"/>
    <mergeCell ref="AF25:AI25"/>
    <mergeCell ref="AF26:AI26"/>
    <mergeCell ref="AB27:AE27"/>
    <mergeCell ref="AB25:AE25"/>
    <mergeCell ref="AJ25:AR25"/>
    <mergeCell ref="AB26:AE26"/>
    <mergeCell ref="AS27:AV27"/>
    <mergeCell ref="S27:AA27"/>
    <mergeCell ref="H24:N24"/>
    <mergeCell ref="AF24:AI24"/>
    <mergeCell ref="H23:N23"/>
    <mergeCell ref="AF23:AI23"/>
    <mergeCell ref="O24:R24"/>
    <mergeCell ref="O23:R23"/>
    <mergeCell ref="O26:R26"/>
    <mergeCell ref="S26:AA26"/>
    <mergeCell ref="B22:G24"/>
    <mergeCell ref="H22:N22"/>
    <mergeCell ref="B25:G27"/>
    <mergeCell ref="H25:N25"/>
    <mergeCell ref="H26:N26"/>
    <mergeCell ref="H27:N27"/>
    <mergeCell ref="O25:R25"/>
    <mergeCell ref="S25:AA25"/>
    <mergeCell ref="AF27:AI27"/>
    <mergeCell ref="O27:R27"/>
    <mergeCell ref="AS21:AV21"/>
    <mergeCell ref="O21:R21"/>
    <mergeCell ref="S21:AA21"/>
    <mergeCell ref="AB21:AE21"/>
    <mergeCell ref="AS20:AV20"/>
    <mergeCell ref="AJ23:AR23"/>
    <mergeCell ref="AS23:AV23"/>
    <mergeCell ref="AB24:AE24"/>
    <mergeCell ref="AJ26:AR26"/>
    <mergeCell ref="AS25:AV25"/>
    <mergeCell ref="AJ24:AR24"/>
    <mergeCell ref="AS24:AV24"/>
    <mergeCell ref="AJ22:AR22"/>
    <mergeCell ref="AS22:AV22"/>
    <mergeCell ref="O22:R22"/>
    <mergeCell ref="S22:AA22"/>
    <mergeCell ref="AB22:AE22"/>
    <mergeCell ref="AF22:AI22"/>
    <mergeCell ref="S23:AA23"/>
    <mergeCell ref="AB23:AE23"/>
    <mergeCell ref="O20:R20"/>
    <mergeCell ref="S20:AA20"/>
    <mergeCell ref="AB20:AE20"/>
    <mergeCell ref="AJ20:AR20"/>
    <mergeCell ref="H19:N19"/>
    <mergeCell ref="AF19:AI19"/>
    <mergeCell ref="H21:N21"/>
    <mergeCell ref="AF21:AI21"/>
    <mergeCell ref="H20:N20"/>
    <mergeCell ref="AF20:AI20"/>
    <mergeCell ref="AJ21:AR21"/>
    <mergeCell ref="AB17:AE17"/>
    <mergeCell ref="AK18:AQ18"/>
    <mergeCell ref="AS18:AV18"/>
    <mergeCell ref="O18:R18"/>
    <mergeCell ref="AB19:AE19"/>
    <mergeCell ref="AJ19:AR19"/>
    <mergeCell ref="AS19:AV19"/>
    <mergeCell ref="O19:R19"/>
    <mergeCell ref="S19:AA19"/>
    <mergeCell ref="T18:Z18"/>
    <mergeCell ref="AB18:AE18"/>
    <mergeCell ref="B10:N11"/>
    <mergeCell ref="O10:AV11"/>
    <mergeCell ref="B12:N13"/>
    <mergeCell ref="O12:AL13"/>
    <mergeCell ref="AM12:AV12"/>
    <mergeCell ref="AM13:AV13"/>
    <mergeCell ref="B14:N15"/>
    <mergeCell ref="O14:AV15"/>
    <mergeCell ref="B16:G21"/>
    <mergeCell ref="H16:N16"/>
    <mergeCell ref="AF16:AI16"/>
    <mergeCell ref="AJ16:AR16"/>
    <mergeCell ref="AS16:AV16"/>
    <mergeCell ref="O16:R16"/>
    <mergeCell ref="S16:AA16"/>
    <mergeCell ref="AB16:AE16"/>
    <mergeCell ref="H17:N17"/>
    <mergeCell ref="AF17:AI17"/>
    <mergeCell ref="H18:N18"/>
    <mergeCell ref="AF18:AI18"/>
    <mergeCell ref="AJ17:AR17"/>
    <mergeCell ref="AS17:AV17"/>
    <mergeCell ref="O17:R17"/>
    <mergeCell ref="S17:AA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S17:AV17" xr:uid="{00000000-0002-0000-0400-000000000000}">
      <formula1>"kＷ,Ａ,kＶＡ"</formula1>
    </dataValidation>
    <dataValidation type="list" allowBlank="1" showInputMessage="1" showErrorMessage="1" sqref="AB17:AE17" xr:uid="{00000000-0002-0000-04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4</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8:N9"/>
    <mergeCell ref="O8:AH9"/>
    <mergeCell ref="AI8:AV8"/>
    <mergeCell ref="AI9:AV9"/>
    <mergeCell ref="B1:AV1"/>
    <mergeCell ref="B3:N3"/>
    <mergeCell ref="O3:AV3"/>
    <mergeCell ref="B4:N4"/>
    <mergeCell ref="O4:AV4"/>
    <mergeCell ref="B6:N7"/>
    <mergeCell ref="O6:P6"/>
    <mergeCell ref="Q6:U6"/>
    <mergeCell ref="V6:AV6"/>
    <mergeCell ref="O7:AV7"/>
    <mergeCell ref="B5:N5"/>
    <mergeCell ref="O5:AL5"/>
    <mergeCell ref="AM5:AQ5"/>
    <mergeCell ref="AR5:AV5"/>
    <mergeCell ref="B10:N11"/>
    <mergeCell ref="O10:AV11"/>
    <mergeCell ref="B12:N13"/>
    <mergeCell ref="O12:AL13"/>
    <mergeCell ref="AM12:AV12"/>
    <mergeCell ref="AM13:AV13"/>
    <mergeCell ref="T18:Z18"/>
    <mergeCell ref="AB18:AE18"/>
    <mergeCell ref="AS19:AV19"/>
    <mergeCell ref="O19:R19"/>
    <mergeCell ref="S19:AA19"/>
    <mergeCell ref="B14:N15"/>
    <mergeCell ref="O14:AV15"/>
    <mergeCell ref="B16:G21"/>
    <mergeCell ref="H16:N16"/>
    <mergeCell ref="AF16:AI16"/>
    <mergeCell ref="AJ16:AR16"/>
    <mergeCell ref="AS16:AV16"/>
    <mergeCell ref="O16:R16"/>
    <mergeCell ref="S16:AA16"/>
    <mergeCell ref="AB16:AE16"/>
    <mergeCell ref="AJ17:AR17"/>
    <mergeCell ref="AS17:AV17"/>
    <mergeCell ref="O17:R17"/>
    <mergeCell ref="S17:AA17"/>
    <mergeCell ref="AB17:AE17"/>
    <mergeCell ref="H17:N17"/>
    <mergeCell ref="AF17:AI17"/>
    <mergeCell ref="H19:N19"/>
    <mergeCell ref="AF19:AI19"/>
    <mergeCell ref="H18:N18"/>
    <mergeCell ref="AF18:AI18"/>
    <mergeCell ref="AK18:AQ18"/>
    <mergeCell ref="AS18:AV18"/>
    <mergeCell ref="O18:R18"/>
    <mergeCell ref="AB19:AE19"/>
    <mergeCell ref="AJ19:AR19"/>
    <mergeCell ref="H21:N21"/>
    <mergeCell ref="AF21:AI21"/>
    <mergeCell ref="H20:N20"/>
    <mergeCell ref="AF20:AI20"/>
    <mergeCell ref="AJ20:AR20"/>
    <mergeCell ref="AS20:AV20"/>
    <mergeCell ref="O20:R20"/>
    <mergeCell ref="S20:AA20"/>
    <mergeCell ref="AB20:AE20"/>
    <mergeCell ref="AJ21:AR21"/>
    <mergeCell ref="AS21:AV21"/>
    <mergeCell ref="O21:R21"/>
    <mergeCell ref="S21:AA21"/>
    <mergeCell ref="AB21:AE21"/>
    <mergeCell ref="B25:G27"/>
    <mergeCell ref="H25:N25"/>
    <mergeCell ref="AS24:AV24"/>
    <mergeCell ref="O24:R24"/>
    <mergeCell ref="S24:AA24"/>
    <mergeCell ref="AB24:AE24"/>
    <mergeCell ref="H27:N27"/>
    <mergeCell ref="AB27:AE27"/>
    <mergeCell ref="B22:G24"/>
    <mergeCell ref="AJ25:AR25"/>
    <mergeCell ref="AJ23:AR23"/>
    <mergeCell ref="AS23:AV23"/>
    <mergeCell ref="O23:R23"/>
    <mergeCell ref="AF24:AI24"/>
    <mergeCell ref="AJ24:AR24"/>
    <mergeCell ref="AS22:AV22"/>
    <mergeCell ref="O22:R22"/>
    <mergeCell ref="AJ22:AR22"/>
    <mergeCell ref="AF27:AI27"/>
    <mergeCell ref="AJ27:AR27"/>
    <mergeCell ref="AS27:AV27"/>
    <mergeCell ref="O27:R27"/>
    <mergeCell ref="S27:AA27"/>
    <mergeCell ref="H22:N22"/>
    <mergeCell ref="AF22:AI22"/>
    <mergeCell ref="S23:AA23"/>
    <mergeCell ref="AB23:AE23"/>
    <mergeCell ref="H23:N23"/>
    <mergeCell ref="AF23:AI23"/>
    <mergeCell ref="S22:AA22"/>
    <mergeCell ref="AB22:AE22"/>
    <mergeCell ref="H24:N24"/>
    <mergeCell ref="H26:N26"/>
    <mergeCell ref="AF26:AI26"/>
    <mergeCell ref="AS26:AV26"/>
    <mergeCell ref="O26:R26"/>
    <mergeCell ref="S26:AA26"/>
    <mergeCell ref="AF25:AI25"/>
    <mergeCell ref="AS25:AV25"/>
    <mergeCell ref="O25:R25"/>
    <mergeCell ref="S25:AA25"/>
    <mergeCell ref="AB25:AE25"/>
    <mergeCell ref="AB26:AE26"/>
    <mergeCell ref="AJ26:AR26"/>
    <mergeCell ref="B28:N28"/>
    <mergeCell ref="AF28:AI28"/>
    <mergeCell ref="AF30:AI30"/>
    <mergeCell ref="B29:N29"/>
    <mergeCell ref="AF29:AI29"/>
    <mergeCell ref="B30:N30"/>
    <mergeCell ref="AJ28:AR28"/>
    <mergeCell ref="AS28:AV28"/>
    <mergeCell ref="O28:R28"/>
    <mergeCell ref="S28:AA28"/>
    <mergeCell ref="AB28:AE28"/>
    <mergeCell ref="AJ29:AR29"/>
    <mergeCell ref="AS29:AV29"/>
    <mergeCell ref="O29:R29"/>
    <mergeCell ref="S29:AA29"/>
    <mergeCell ref="AB29:AE29"/>
    <mergeCell ref="AJ30:AR30"/>
    <mergeCell ref="O34:T34"/>
    <mergeCell ref="U34:AV34"/>
    <mergeCell ref="AJ31:AR31"/>
    <mergeCell ref="AS31:AV31"/>
    <mergeCell ref="O33:AV33"/>
    <mergeCell ref="O32:AV32"/>
    <mergeCell ref="AS30:AV30"/>
    <mergeCell ref="O30:R30"/>
    <mergeCell ref="S30:AA30"/>
    <mergeCell ref="AB30:AE30"/>
    <mergeCell ref="B38:N42"/>
    <mergeCell ref="O38:AV38"/>
    <mergeCell ref="O39:AV39"/>
    <mergeCell ref="O40:AV40"/>
    <mergeCell ref="O42:AV42"/>
    <mergeCell ref="B31:N31"/>
    <mergeCell ref="AF31:AI31"/>
    <mergeCell ref="O31:R31"/>
    <mergeCell ref="S31:AA31"/>
    <mergeCell ref="AB31:AE31"/>
    <mergeCell ref="AL37:AV37"/>
    <mergeCell ref="O35:T35"/>
    <mergeCell ref="U35:AF35"/>
    <mergeCell ref="U37:AF37"/>
    <mergeCell ref="B32:N32"/>
    <mergeCell ref="B36:N37"/>
    <mergeCell ref="O36:T36"/>
    <mergeCell ref="U36:AV36"/>
    <mergeCell ref="O37:T37"/>
    <mergeCell ref="B34:N35"/>
    <mergeCell ref="AG35:AK35"/>
    <mergeCell ref="AL35:AV35"/>
    <mergeCell ref="B33:N33"/>
    <mergeCell ref="AG37:AK37"/>
  </mergeCells>
  <phoneticPr fontId="2"/>
  <dataValidations count="2">
    <dataValidation type="list" allowBlank="1" showInputMessage="1" showErrorMessage="1" sqref="AS17:AV17" xr:uid="{00000000-0002-0000-0500-000000000000}">
      <formula1>"kＷ,Ａ,kＶＡ"</formula1>
    </dataValidation>
    <dataValidation type="list" allowBlank="1" showInputMessage="1" showErrorMessage="1" sqref="AB17:AE17" xr:uid="{00000000-0002-0000-05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5</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O36:T36"/>
    <mergeCell ref="U36:AV36"/>
    <mergeCell ref="O37:T37"/>
    <mergeCell ref="U37:AF37"/>
    <mergeCell ref="AL37:AV37"/>
    <mergeCell ref="AG37:AK37"/>
    <mergeCell ref="S31:AA31"/>
    <mergeCell ref="AB31:AE31"/>
    <mergeCell ref="B38:N42"/>
    <mergeCell ref="O38:AV38"/>
    <mergeCell ref="O39:AV39"/>
    <mergeCell ref="O40:AV40"/>
    <mergeCell ref="O42:AV42"/>
    <mergeCell ref="O35:T35"/>
    <mergeCell ref="U35:AF35"/>
    <mergeCell ref="B36:N37"/>
    <mergeCell ref="O31:R31"/>
    <mergeCell ref="B34:N35"/>
    <mergeCell ref="B29:N29"/>
    <mergeCell ref="AF29:AI29"/>
    <mergeCell ref="AJ29:AR29"/>
    <mergeCell ref="AS29:AV29"/>
    <mergeCell ref="O29:R29"/>
    <mergeCell ref="S29:AA29"/>
    <mergeCell ref="AB29:AE29"/>
    <mergeCell ref="U34:AV34"/>
    <mergeCell ref="AJ31:AR31"/>
    <mergeCell ref="B28:N28"/>
    <mergeCell ref="AF28:AI28"/>
    <mergeCell ref="AJ28:AR28"/>
    <mergeCell ref="AS28:AV28"/>
    <mergeCell ref="O28:R28"/>
    <mergeCell ref="S28:AA28"/>
    <mergeCell ref="AB28:AE28"/>
    <mergeCell ref="AG35:AK35"/>
    <mergeCell ref="AL35:AV35"/>
    <mergeCell ref="B30:N30"/>
    <mergeCell ref="AF30:AI30"/>
    <mergeCell ref="AJ30:AR30"/>
    <mergeCell ref="AS30:AV30"/>
    <mergeCell ref="O30:R30"/>
    <mergeCell ref="S30:AA30"/>
    <mergeCell ref="AB30:AE30"/>
    <mergeCell ref="O34:T34"/>
    <mergeCell ref="AS31:AV31"/>
    <mergeCell ref="O33:AV33"/>
    <mergeCell ref="B32:N32"/>
    <mergeCell ref="O32:AV32"/>
    <mergeCell ref="B33:N33"/>
    <mergeCell ref="B31:N31"/>
    <mergeCell ref="AF31:AI31"/>
    <mergeCell ref="AJ27:AR27"/>
    <mergeCell ref="S24:AA24"/>
    <mergeCell ref="AS26:AV26"/>
    <mergeCell ref="AF25:AI25"/>
    <mergeCell ref="AF26:AI26"/>
    <mergeCell ref="AB27:AE27"/>
    <mergeCell ref="AB25:AE25"/>
    <mergeCell ref="AJ25:AR25"/>
    <mergeCell ref="AB26:AE26"/>
    <mergeCell ref="AS27:AV27"/>
    <mergeCell ref="S27:AA27"/>
    <mergeCell ref="H24:N24"/>
    <mergeCell ref="AF24:AI24"/>
    <mergeCell ref="H23:N23"/>
    <mergeCell ref="AF23:AI23"/>
    <mergeCell ref="O24:R24"/>
    <mergeCell ref="O23:R23"/>
    <mergeCell ref="O26:R26"/>
    <mergeCell ref="S26:AA26"/>
    <mergeCell ref="B22:G24"/>
    <mergeCell ref="H22:N22"/>
    <mergeCell ref="B25:G27"/>
    <mergeCell ref="H25:N25"/>
    <mergeCell ref="H26:N26"/>
    <mergeCell ref="H27:N27"/>
    <mergeCell ref="O25:R25"/>
    <mergeCell ref="S25:AA25"/>
    <mergeCell ref="AF27:AI27"/>
    <mergeCell ref="O27:R27"/>
    <mergeCell ref="AS21:AV21"/>
    <mergeCell ref="O21:R21"/>
    <mergeCell ref="S21:AA21"/>
    <mergeCell ref="AB21:AE21"/>
    <mergeCell ref="AS20:AV20"/>
    <mergeCell ref="AJ23:AR23"/>
    <mergeCell ref="AS23:AV23"/>
    <mergeCell ref="AB24:AE24"/>
    <mergeCell ref="AJ26:AR26"/>
    <mergeCell ref="AS25:AV25"/>
    <mergeCell ref="AJ24:AR24"/>
    <mergeCell ref="AS24:AV24"/>
    <mergeCell ref="AJ22:AR22"/>
    <mergeCell ref="AS22:AV22"/>
    <mergeCell ref="O22:R22"/>
    <mergeCell ref="S22:AA22"/>
    <mergeCell ref="AB22:AE22"/>
    <mergeCell ref="AF22:AI22"/>
    <mergeCell ref="S23:AA23"/>
    <mergeCell ref="AB23:AE23"/>
    <mergeCell ref="O20:R20"/>
    <mergeCell ref="S20:AA20"/>
    <mergeCell ref="AB20:AE20"/>
    <mergeCell ref="AJ20:AR20"/>
    <mergeCell ref="H19:N19"/>
    <mergeCell ref="AF19:AI19"/>
    <mergeCell ref="H21:N21"/>
    <mergeCell ref="AF21:AI21"/>
    <mergeCell ref="H20:N20"/>
    <mergeCell ref="AF20:AI20"/>
    <mergeCell ref="AJ21:AR21"/>
    <mergeCell ref="AB17:AE17"/>
    <mergeCell ref="AK18:AQ18"/>
    <mergeCell ref="AS18:AV18"/>
    <mergeCell ref="O18:R18"/>
    <mergeCell ref="AB19:AE19"/>
    <mergeCell ref="AJ19:AR19"/>
    <mergeCell ref="AS19:AV19"/>
    <mergeCell ref="O19:R19"/>
    <mergeCell ref="S19:AA19"/>
    <mergeCell ref="T18:Z18"/>
    <mergeCell ref="AB18:AE18"/>
    <mergeCell ref="B10:N11"/>
    <mergeCell ref="O10:AV11"/>
    <mergeCell ref="B12:N13"/>
    <mergeCell ref="O12:AL13"/>
    <mergeCell ref="AM12:AV12"/>
    <mergeCell ref="AM13:AV13"/>
    <mergeCell ref="B14:N15"/>
    <mergeCell ref="O14:AV15"/>
    <mergeCell ref="B16:G21"/>
    <mergeCell ref="H16:N16"/>
    <mergeCell ref="AF16:AI16"/>
    <mergeCell ref="AJ16:AR16"/>
    <mergeCell ref="AS16:AV16"/>
    <mergeCell ref="O16:R16"/>
    <mergeCell ref="S16:AA16"/>
    <mergeCell ref="AB16:AE16"/>
    <mergeCell ref="H17:N17"/>
    <mergeCell ref="AF17:AI17"/>
    <mergeCell ref="H18:N18"/>
    <mergeCell ref="AF18:AI18"/>
    <mergeCell ref="AJ17:AR17"/>
    <mergeCell ref="AS17:AV17"/>
    <mergeCell ref="O17:R17"/>
    <mergeCell ref="S17:AA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S17:AV17" xr:uid="{00000000-0002-0000-0600-000000000000}">
      <formula1>"kＷ,Ａ,kＶＡ"</formula1>
    </dataValidation>
    <dataValidation type="list" allowBlank="1" showInputMessage="1" showErrorMessage="1" sqref="AB17:AE17" xr:uid="{00000000-0002-0000-06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6</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8:N9"/>
    <mergeCell ref="O8:AH9"/>
    <mergeCell ref="AI8:AV8"/>
    <mergeCell ref="AI9:AV9"/>
    <mergeCell ref="B1:AV1"/>
    <mergeCell ref="B3:N3"/>
    <mergeCell ref="O3:AV3"/>
    <mergeCell ref="B4:N4"/>
    <mergeCell ref="O4:AV4"/>
    <mergeCell ref="B6:N7"/>
    <mergeCell ref="O6:P6"/>
    <mergeCell ref="Q6:U6"/>
    <mergeCell ref="V6:AV6"/>
    <mergeCell ref="O7:AV7"/>
    <mergeCell ref="B5:N5"/>
    <mergeCell ref="O5:AL5"/>
    <mergeCell ref="AM5:AQ5"/>
    <mergeCell ref="AR5:AV5"/>
    <mergeCell ref="B10:N11"/>
    <mergeCell ref="O10:AV11"/>
    <mergeCell ref="B12:N13"/>
    <mergeCell ref="O12:AL13"/>
    <mergeCell ref="AM12:AV12"/>
    <mergeCell ref="AM13:AV13"/>
    <mergeCell ref="T18:Z18"/>
    <mergeCell ref="AB18:AE18"/>
    <mergeCell ref="AS19:AV19"/>
    <mergeCell ref="O19:R19"/>
    <mergeCell ref="S19:AA19"/>
    <mergeCell ref="B14:N15"/>
    <mergeCell ref="O14:AV15"/>
    <mergeCell ref="B16:G21"/>
    <mergeCell ref="H16:N16"/>
    <mergeCell ref="AF16:AI16"/>
    <mergeCell ref="AJ16:AR16"/>
    <mergeCell ref="AS16:AV16"/>
    <mergeCell ref="O16:R16"/>
    <mergeCell ref="S16:AA16"/>
    <mergeCell ref="AB16:AE16"/>
    <mergeCell ref="AJ17:AR17"/>
    <mergeCell ref="AS17:AV17"/>
    <mergeCell ref="O17:R17"/>
    <mergeCell ref="S17:AA17"/>
    <mergeCell ref="AB17:AE17"/>
    <mergeCell ref="H17:N17"/>
    <mergeCell ref="AF17:AI17"/>
    <mergeCell ref="H19:N19"/>
    <mergeCell ref="AF19:AI19"/>
    <mergeCell ref="H18:N18"/>
    <mergeCell ref="AF18:AI18"/>
    <mergeCell ref="AK18:AQ18"/>
    <mergeCell ref="AS18:AV18"/>
    <mergeCell ref="O18:R18"/>
    <mergeCell ref="AB19:AE19"/>
    <mergeCell ref="AJ19:AR19"/>
    <mergeCell ref="H21:N21"/>
    <mergeCell ref="AF21:AI21"/>
    <mergeCell ref="H20:N20"/>
    <mergeCell ref="AF20:AI20"/>
    <mergeCell ref="AJ20:AR20"/>
    <mergeCell ref="AS20:AV20"/>
    <mergeCell ref="O20:R20"/>
    <mergeCell ref="S20:AA20"/>
    <mergeCell ref="AB20:AE20"/>
    <mergeCell ref="AJ21:AR21"/>
    <mergeCell ref="AS21:AV21"/>
    <mergeCell ref="O21:R21"/>
    <mergeCell ref="S21:AA21"/>
    <mergeCell ref="AB21:AE21"/>
    <mergeCell ref="B25:G27"/>
    <mergeCell ref="H25:N25"/>
    <mergeCell ref="AS24:AV24"/>
    <mergeCell ref="O24:R24"/>
    <mergeCell ref="S24:AA24"/>
    <mergeCell ref="AB24:AE24"/>
    <mergeCell ref="H27:N27"/>
    <mergeCell ref="AB27:AE27"/>
    <mergeCell ref="B22:G24"/>
    <mergeCell ref="AJ25:AR25"/>
    <mergeCell ref="AJ23:AR23"/>
    <mergeCell ref="AS23:AV23"/>
    <mergeCell ref="O23:R23"/>
    <mergeCell ref="AF24:AI24"/>
    <mergeCell ref="AJ24:AR24"/>
    <mergeCell ref="AS22:AV22"/>
    <mergeCell ref="O22:R22"/>
    <mergeCell ref="AJ22:AR22"/>
    <mergeCell ref="AF27:AI27"/>
    <mergeCell ref="AJ27:AR27"/>
    <mergeCell ref="AS27:AV27"/>
    <mergeCell ref="O27:R27"/>
    <mergeCell ref="S27:AA27"/>
    <mergeCell ref="H22:N22"/>
    <mergeCell ref="AF22:AI22"/>
    <mergeCell ref="S23:AA23"/>
    <mergeCell ref="AB23:AE23"/>
    <mergeCell ref="H23:N23"/>
    <mergeCell ref="AF23:AI23"/>
    <mergeCell ref="S22:AA22"/>
    <mergeCell ref="AB22:AE22"/>
    <mergeCell ref="H24:N24"/>
    <mergeCell ref="H26:N26"/>
    <mergeCell ref="AF26:AI26"/>
    <mergeCell ref="AS26:AV26"/>
    <mergeCell ref="O26:R26"/>
    <mergeCell ref="S26:AA26"/>
    <mergeCell ref="AF25:AI25"/>
    <mergeCell ref="AS25:AV25"/>
    <mergeCell ref="O25:R25"/>
    <mergeCell ref="S25:AA25"/>
    <mergeCell ref="AB25:AE25"/>
    <mergeCell ref="AB26:AE26"/>
    <mergeCell ref="AJ26:AR26"/>
    <mergeCell ref="B28:N28"/>
    <mergeCell ref="AF28:AI28"/>
    <mergeCell ref="AF30:AI30"/>
    <mergeCell ref="B29:N29"/>
    <mergeCell ref="AF29:AI29"/>
    <mergeCell ref="B30:N30"/>
    <mergeCell ref="AJ28:AR28"/>
    <mergeCell ref="AS28:AV28"/>
    <mergeCell ref="O28:R28"/>
    <mergeCell ref="S28:AA28"/>
    <mergeCell ref="AB28:AE28"/>
    <mergeCell ref="AJ29:AR29"/>
    <mergeCell ref="AS29:AV29"/>
    <mergeCell ref="O29:R29"/>
    <mergeCell ref="S29:AA29"/>
    <mergeCell ref="AB29:AE29"/>
    <mergeCell ref="AJ30:AR30"/>
    <mergeCell ref="O34:T34"/>
    <mergeCell ref="U34:AV34"/>
    <mergeCell ref="AJ31:AR31"/>
    <mergeCell ref="AS31:AV31"/>
    <mergeCell ref="O33:AV33"/>
    <mergeCell ref="O32:AV32"/>
    <mergeCell ref="AS30:AV30"/>
    <mergeCell ref="O30:R30"/>
    <mergeCell ref="S30:AA30"/>
    <mergeCell ref="AB30:AE30"/>
    <mergeCell ref="B38:N42"/>
    <mergeCell ref="O38:AV38"/>
    <mergeCell ref="O39:AV39"/>
    <mergeCell ref="O40:AV40"/>
    <mergeCell ref="O42:AV42"/>
    <mergeCell ref="B31:N31"/>
    <mergeCell ref="AF31:AI31"/>
    <mergeCell ref="O31:R31"/>
    <mergeCell ref="S31:AA31"/>
    <mergeCell ref="AB31:AE31"/>
    <mergeCell ref="AL37:AV37"/>
    <mergeCell ref="O35:T35"/>
    <mergeCell ref="U35:AF35"/>
    <mergeCell ref="U37:AF37"/>
    <mergeCell ref="B32:N32"/>
    <mergeCell ref="B36:N37"/>
    <mergeCell ref="O36:T36"/>
    <mergeCell ref="U36:AV36"/>
    <mergeCell ref="O37:T37"/>
    <mergeCell ref="B34:N35"/>
    <mergeCell ref="AG35:AK35"/>
    <mergeCell ref="AL35:AV35"/>
    <mergeCell ref="B33:N33"/>
    <mergeCell ref="AG37:AK37"/>
  </mergeCells>
  <phoneticPr fontId="2"/>
  <dataValidations count="2">
    <dataValidation type="list" allowBlank="1" showInputMessage="1" showErrorMessage="1" sqref="AS17:AV17" xr:uid="{00000000-0002-0000-0700-000000000000}">
      <formula1>"kＷ,Ａ,kＶＡ"</formula1>
    </dataValidation>
    <dataValidation type="list" allowBlank="1" showInputMessage="1" showErrorMessage="1" sqref="AB17:AE17" xr:uid="{00000000-0002-0000-07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7</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8:N9"/>
    <mergeCell ref="O8:AH9"/>
    <mergeCell ref="AI8:AV8"/>
    <mergeCell ref="AI9:AV9"/>
    <mergeCell ref="B1:AV1"/>
    <mergeCell ref="B3:N3"/>
    <mergeCell ref="O3:AV3"/>
    <mergeCell ref="B4:N4"/>
    <mergeCell ref="O4:AV4"/>
    <mergeCell ref="B6:N7"/>
    <mergeCell ref="O6:P6"/>
    <mergeCell ref="Q6:U6"/>
    <mergeCell ref="V6:AV6"/>
    <mergeCell ref="O7:AV7"/>
    <mergeCell ref="B5:N5"/>
    <mergeCell ref="O5:AL5"/>
    <mergeCell ref="AM5:AQ5"/>
    <mergeCell ref="AR5:AV5"/>
    <mergeCell ref="B10:N11"/>
    <mergeCell ref="O10:AV11"/>
    <mergeCell ref="B12:N13"/>
    <mergeCell ref="O12:AL13"/>
    <mergeCell ref="AM12:AV12"/>
    <mergeCell ref="AM13:AV13"/>
    <mergeCell ref="T18:Z18"/>
    <mergeCell ref="AB18:AE18"/>
    <mergeCell ref="AS19:AV19"/>
    <mergeCell ref="O19:R19"/>
    <mergeCell ref="S19:AA19"/>
    <mergeCell ref="B14:N15"/>
    <mergeCell ref="O14:AV15"/>
    <mergeCell ref="B16:G21"/>
    <mergeCell ref="H16:N16"/>
    <mergeCell ref="AF16:AI16"/>
    <mergeCell ref="AJ16:AR16"/>
    <mergeCell ref="AS16:AV16"/>
    <mergeCell ref="O16:R16"/>
    <mergeCell ref="S16:AA16"/>
    <mergeCell ref="AB16:AE16"/>
    <mergeCell ref="AJ17:AR17"/>
    <mergeCell ref="AS17:AV17"/>
    <mergeCell ref="O17:R17"/>
    <mergeCell ref="S17:AA17"/>
    <mergeCell ref="AB17:AE17"/>
    <mergeCell ref="H17:N17"/>
    <mergeCell ref="AF17:AI17"/>
    <mergeCell ref="H19:N19"/>
    <mergeCell ref="AF19:AI19"/>
    <mergeCell ref="H18:N18"/>
    <mergeCell ref="AF18:AI18"/>
    <mergeCell ref="AK18:AQ18"/>
    <mergeCell ref="AS18:AV18"/>
    <mergeCell ref="O18:R18"/>
    <mergeCell ref="AB19:AE19"/>
    <mergeCell ref="AJ19:AR19"/>
    <mergeCell ref="H21:N21"/>
    <mergeCell ref="AF21:AI21"/>
    <mergeCell ref="H20:N20"/>
    <mergeCell ref="AF20:AI20"/>
    <mergeCell ref="AJ20:AR20"/>
    <mergeCell ref="AS20:AV20"/>
    <mergeCell ref="O20:R20"/>
    <mergeCell ref="S20:AA20"/>
    <mergeCell ref="AB20:AE20"/>
    <mergeCell ref="AJ21:AR21"/>
    <mergeCell ref="AS21:AV21"/>
    <mergeCell ref="O21:R21"/>
    <mergeCell ref="S21:AA21"/>
    <mergeCell ref="AB21:AE21"/>
    <mergeCell ref="B25:G27"/>
    <mergeCell ref="H25:N25"/>
    <mergeCell ref="AS24:AV24"/>
    <mergeCell ref="O24:R24"/>
    <mergeCell ref="S24:AA24"/>
    <mergeCell ref="AB24:AE24"/>
    <mergeCell ref="H27:N27"/>
    <mergeCell ref="AB27:AE27"/>
    <mergeCell ref="B22:G24"/>
    <mergeCell ref="AJ25:AR25"/>
    <mergeCell ref="AJ23:AR23"/>
    <mergeCell ref="AS23:AV23"/>
    <mergeCell ref="O23:R23"/>
    <mergeCell ref="AF24:AI24"/>
    <mergeCell ref="AJ24:AR24"/>
    <mergeCell ref="AS22:AV22"/>
    <mergeCell ref="O22:R22"/>
    <mergeCell ref="AJ22:AR22"/>
    <mergeCell ref="AF27:AI27"/>
    <mergeCell ref="AJ27:AR27"/>
    <mergeCell ref="AS27:AV27"/>
    <mergeCell ref="O27:R27"/>
    <mergeCell ref="S27:AA27"/>
    <mergeCell ref="H22:N22"/>
    <mergeCell ref="AF22:AI22"/>
    <mergeCell ref="S23:AA23"/>
    <mergeCell ref="AB23:AE23"/>
    <mergeCell ref="H23:N23"/>
    <mergeCell ref="AF23:AI23"/>
    <mergeCell ref="S22:AA22"/>
    <mergeCell ref="AB22:AE22"/>
    <mergeCell ref="H24:N24"/>
    <mergeCell ref="H26:N26"/>
    <mergeCell ref="AF26:AI26"/>
    <mergeCell ref="AS26:AV26"/>
    <mergeCell ref="O26:R26"/>
    <mergeCell ref="S26:AA26"/>
    <mergeCell ref="AF25:AI25"/>
    <mergeCell ref="AS25:AV25"/>
    <mergeCell ref="O25:R25"/>
    <mergeCell ref="S25:AA25"/>
    <mergeCell ref="AB25:AE25"/>
    <mergeCell ref="AB26:AE26"/>
    <mergeCell ref="AJ26:AR26"/>
    <mergeCell ref="B28:N28"/>
    <mergeCell ref="AF28:AI28"/>
    <mergeCell ref="AF30:AI30"/>
    <mergeCell ref="B29:N29"/>
    <mergeCell ref="AF29:AI29"/>
    <mergeCell ref="B30:N30"/>
    <mergeCell ref="AJ28:AR28"/>
    <mergeCell ref="AS28:AV28"/>
    <mergeCell ref="O28:R28"/>
    <mergeCell ref="S28:AA28"/>
    <mergeCell ref="AB28:AE28"/>
    <mergeCell ref="AJ29:AR29"/>
    <mergeCell ref="AS29:AV29"/>
    <mergeCell ref="O29:R29"/>
    <mergeCell ref="S29:AA29"/>
    <mergeCell ref="AB29:AE29"/>
    <mergeCell ref="AJ30:AR30"/>
    <mergeCell ref="O34:T34"/>
    <mergeCell ref="U34:AV34"/>
    <mergeCell ref="AJ31:AR31"/>
    <mergeCell ref="AS31:AV31"/>
    <mergeCell ref="O33:AV33"/>
    <mergeCell ref="O32:AV32"/>
    <mergeCell ref="AS30:AV30"/>
    <mergeCell ref="O30:R30"/>
    <mergeCell ref="S30:AA30"/>
    <mergeCell ref="AB30:AE30"/>
    <mergeCell ref="B38:N42"/>
    <mergeCell ref="O38:AV38"/>
    <mergeCell ref="O39:AV39"/>
    <mergeCell ref="O40:AV40"/>
    <mergeCell ref="O42:AV42"/>
    <mergeCell ref="B31:N31"/>
    <mergeCell ref="AF31:AI31"/>
    <mergeCell ref="O31:R31"/>
    <mergeCell ref="S31:AA31"/>
    <mergeCell ref="AB31:AE31"/>
    <mergeCell ref="AL37:AV37"/>
    <mergeCell ref="O35:T35"/>
    <mergeCell ref="U35:AF35"/>
    <mergeCell ref="U37:AF37"/>
    <mergeCell ref="B32:N32"/>
    <mergeCell ref="B36:N37"/>
    <mergeCell ref="O36:T36"/>
    <mergeCell ref="U36:AV36"/>
    <mergeCell ref="O37:T37"/>
    <mergeCell ref="B34:N35"/>
    <mergeCell ref="AG35:AK35"/>
    <mergeCell ref="AL35:AV35"/>
    <mergeCell ref="B33:N33"/>
    <mergeCell ref="AG37:AK37"/>
  </mergeCells>
  <phoneticPr fontId="2"/>
  <dataValidations count="2">
    <dataValidation type="list" allowBlank="1" showInputMessage="1" showErrorMessage="1" sqref="AS17:AV17" xr:uid="{00000000-0002-0000-0800-000000000000}">
      <formula1>"kＷ,Ａ,kＶＡ"</formula1>
    </dataValidation>
    <dataValidation type="list" allowBlank="1" showInputMessage="1" showErrorMessage="1" sqref="AB17:AE17" xr:uid="{00000000-0002-0000-08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8</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O36:T36"/>
    <mergeCell ref="U36:AV36"/>
    <mergeCell ref="O37:T37"/>
    <mergeCell ref="U37:AF37"/>
    <mergeCell ref="AL37:AV37"/>
    <mergeCell ref="AG37:AK37"/>
    <mergeCell ref="S31:AA31"/>
    <mergeCell ref="AB31:AE31"/>
    <mergeCell ref="B38:N42"/>
    <mergeCell ref="O38:AV38"/>
    <mergeCell ref="O39:AV39"/>
    <mergeCell ref="O40:AV40"/>
    <mergeCell ref="O42:AV42"/>
    <mergeCell ref="O35:T35"/>
    <mergeCell ref="U35:AF35"/>
    <mergeCell ref="B36:N37"/>
    <mergeCell ref="O31:R31"/>
    <mergeCell ref="B34:N35"/>
    <mergeCell ref="B29:N29"/>
    <mergeCell ref="AF29:AI29"/>
    <mergeCell ref="AJ29:AR29"/>
    <mergeCell ref="AS29:AV29"/>
    <mergeCell ref="O29:R29"/>
    <mergeCell ref="S29:AA29"/>
    <mergeCell ref="AB29:AE29"/>
    <mergeCell ref="U34:AV34"/>
    <mergeCell ref="AJ31:AR31"/>
    <mergeCell ref="B28:N28"/>
    <mergeCell ref="AF28:AI28"/>
    <mergeCell ref="AJ28:AR28"/>
    <mergeCell ref="AS28:AV28"/>
    <mergeCell ref="O28:R28"/>
    <mergeCell ref="S28:AA28"/>
    <mergeCell ref="AB28:AE28"/>
    <mergeCell ref="AG35:AK35"/>
    <mergeCell ref="AL35:AV35"/>
    <mergeCell ref="B30:N30"/>
    <mergeCell ref="AF30:AI30"/>
    <mergeCell ref="AJ30:AR30"/>
    <mergeCell ref="AS30:AV30"/>
    <mergeCell ref="O30:R30"/>
    <mergeCell ref="S30:AA30"/>
    <mergeCell ref="AB30:AE30"/>
    <mergeCell ref="O34:T34"/>
    <mergeCell ref="AS31:AV31"/>
    <mergeCell ref="O33:AV33"/>
    <mergeCell ref="B32:N32"/>
    <mergeCell ref="O32:AV32"/>
    <mergeCell ref="B33:N33"/>
    <mergeCell ref="B31:N31"/>
    <mergeCell ref="AF31:AI31"/>
    <mergeCell ref="AJ27:AR27"/>
    <mergeCell ref="S24:AA24"/>
    <mergeCell ref="AS26:AV26"/>
    <mergeCell ref="AF25:AI25"/>
    <mergeCell ref="AF26:AI26"/>
    <mergeCell ref="AB27:AE27"/>
    <mergeCell ref="AB25:AE25"/>
    <mergeCell ref="AJ25:AR25"/>
    <mergeCell ref="AB26:AE26"/>
    <mergeCell ref="AS27:AV27"/>
    <mergeCell ref="S27:AA27"/>
    <mergeCell ref="H24:N24"/>
    <mergeCell ref="AF24:AI24"/>
    <mergeCell ref="H23:N23"/>
    <mergeCell ref="AF23:AI23"/>
    <mergeCell ref="O24:R24"/>
    <mergeCell ref="O23:R23"/>
    <mergeCell ref="O26:R26"/>
    <mergeCell ref="S26:AA26"/>
    <mergeCell ref="B22:G24"/>
    <mergeCell ref="H22:N22"/>
    <mergeCell ref="B25:G27"/>
    <mergeCell ref="H25:N25"/>
    <mergeCell ref="H26:N26"/>
    <mergeCell ref="H27:N27"/>
    <mergeCell ref="O25:R25"/>
    <mergeCell ref="S25:AA25"/>
    <mergeCell ref="AF27:AI27"/>
    <mergeCell ref="O27:R27"/>
    <mergeCell ref="AS21:AV21"/>
    <mergeCell ref="O21:R21"/>
    <mergeCell ref="S21:AA21"/>
    <mergeCell ref="AB21:AE21"/>
    <mergeCell ref="AS20:AV20"/>
    <mergeCell ref="AJ23:AR23"/>
    <mergeCell ref="AS23:AV23"/>
    <mergeCell ref="AB24:AE24"/>
    <mergeCell ref="AJ26:AR26"/>
    <mergeCell ref="AS25:AV25"/>
    <mergeCell ref="AJ24:AR24"/>
    <mergeCell ref="AS24:AV24"/>
    <mergeCell ref="AJ22:AR22"/>
    <mergeCell ref="AS22:AV22"/>
    <mergeCell ref="O22:R22"/>
    <mergeCell ref="S22:AA22"/>
    <mergeCell ref="AB22:AE22"/>
    <mergeCell ref="AF22:AI22"/>
    <mergeCell ref="S23:AA23"/>
    <mergeCell ref="AB23:AE23"/>
    <mergeCell ref="O20:R20"/>
    <mergeCell ref="S20:AA20"/>
    <mergeCell ref="AB20:AE20"/>
    <mergeCell ref="AJ20:AR20"/>
    <mergeCell ref="H19:N19"/>
    <mergeCell ref="AF19:AI19"/>
    <mergeCell ref="H21:N21"/>
    <mergeCell ref="AF21:AI21"/>
    <mergeCell ref="H20:N20"/>
    <mergeCell ref="AF20:AI20"/>
    <mergeCell ref="AJ21:AR21"/>
    <mergeCell ref="AB17:AE17"/>
    <mergeCell ref="AK18:AQ18"/>
    <mergeCell ref="AS18:AV18"/>
    <mergeCell ref="O18:R18"/>
    <mergeCell ref="AB19:AE19"/>
    <mergeCell ref="AJ19:AR19"/>
    <mergeCell ref="AS19:AV19"/>
    <mergeCell ref="O19:R19"/>
    <mergeCell ref="S19:AA19"/>
    <mergeCell ref="T18:Z18"/>
    <mergeCell ref="AB18:AE18"/>
    <mergeCell ref="B10:N11"/>
    <mergeCell ref="O10:AV11"/>
    <mergeCell ref="B12:N13"/>
    <mergeCell ref="O12:AL13"/>
    <mergeCell ref="AM12:AV12"/>
    <mergeCell ref="AM13:AV13"/>
    <mergeCell ref="B14:N15"/>
    <mergeCell ref="O14:AV15"/>
    <mergeCell ref="B16:G21"/>
    <mergeCell ref="H16:N16"/>
    <mergeCell ref="AF16:AI16"/>
    <mergeCell ref="AJ16:AR16"/>
    <mergeCell ref="AS16:AV16"/>
    <mergeCell ref="O16:R16"/>
    <mergeCell ref="S16:AA16"/>
    <mergeCell ref="AB16:AE16"/>
    <mergeCell ref="H17:N17"/>
    <mergeCell ref="AF17:AI17"/>
    <mergeCell ref="H18:N18"/>
    <mergeCell ref="AF18:AI18"/>
    <mergeCell ref="AJ17:AR17"/>
    <mergeCell ref="AS17:AV17"/>
    <mergeCell ref="O17:R17"/>
    <mergeCell ref="S17:AA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S17:AV17" xr:uid="{00000000-0002-0000-0900-000000000000}">
      <formula1>"kＷ,Ａ,kＶＡ"</formula1>
    </dataValidation>
    <dataValidation type="list" allowBlank="1" showInputMessage="1" showErrorMessage="1" sqref="AB17:AE17" xr:uid="{00000000-0002-0000-09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9</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O36:T36"/>
    <mergeCell ref="U36:AV36"/>
    <mergeCell ref="O37:T37"/>
    <mergeCell ref="U37:AF37"/>
    <mergeCell ref="AL37:AV37"/>
    <mergeCell ref="AG37:AK37"/>
    <mergeCell ref="S31:AA31"/>
    <mergeCell ref="AB31:AE31"/>
    <mergeCell ref="B38:N42"/>
    <mergeCell ref="O38:AV38"/>
    <mergeCell ref="O39:AV39"/>
    <mergeCell ref="O40:AV40"/>
    <mergeCell ref="O42:AV42"/>
    <mergeCell ref="O35:T35"/>
    <mergeCell ref="U35:AF35"/>
    <mergeCell ref="B36:N37"/>
    <mergeCell ref="O31:R31"/>
    <mergeCell ref="B34:N35"/>
    <mergeCell ref="B29:N29"/>
    <mergeCell ref="AF29:AI29"/>
    <mergeCell ref="AJ29:AR29"/>
    <mergeCell ref="AS29:AV29"/>
    <mergeCell ref="O29:R29"/>
    <mergeCell ref="S29:AA29"/>
    <mergeCell ref="AB29:AE29"/>
    <mergeCell ref="U34:AV34"/>
    <mergeCell ref="AJ31:AR31"/>
    <mergeCell ref="B28:N28"/>
    <mergeCell ref="AF28:AI28"/>
    <mergeCell ref="AJ28:AR28"/>
    <mergeCell ref="AS28:AV28"/>
    <mergeCell ref="O28:R28"/>
    <mergeCell ref="S28:AA28"/>
    <mergeCell ref="AB28:AE28"/>
    <mergeCell ref="AG35:AK35"/>
    <mergeCell ref="AL35:AV35"/>
    <mergeCell ref="B30:N30"/>
    <mergeCell ref="AF30:AI30"/>
    <mergeCell ref="AJ30:AR30"/>
    <mergeCell ref="AS30:AV30"/>
    <mergeCell ref="O30:R30"/>
    <mergeCell ref="S30:AA30"/>
    <mergeCell ref="AB30:AE30"/>
    <mergeCell ref="O34:T34"/>
    <mergeCell ref="AS31:AV31"/>
    <mergeCell ref="O33:AV33"/>
    <mergeCell ref="B32:N32"/>
    <mergeCell ref="O32:AV32"/>
    <mergeCell ref="B33:N33"/>
    <mergeCell ref="B31:N31"/>
    <mergeCell ref="AF31:AI31"/>
    <mergeCell ref="AJ27:AR27"/>
    <mergeCell ref="S24:AA24"/>
    <mergeCell ref="AS26:AV26"/>
    <mergeCell ref="AF25:AI25"/>
    <mergeCell ref="AF26:AI26"/>
    <mergeCell ref="AB27:AE27"/>
    <mergeCell ref="AB25:AE25"/>
    <mergeCell ref="AJ25:AR25"/>
    <mergeCell ref="AB26:AE26"/>
    <mergeCell ref="AS27:AV27"/>
    <mergeCell ref="S27:AA27"/>
    <mergeCell ref="H24:N24"/>
    <mergeCell ref="AF24:AI24"/>
    <mergeCell ref="H23:N23"/>
    <mergeCell ref="AF23:AI23"/>
    <mergeCell ref="O24:R24"/>
    <mergeCell ref="O23:R23"/>
    <mergeCell ref="O26:R26"/>
    <mergeCell ref="S26:AA26"/>
    <mergeCell ref="B22:G24"/>
    <mergeCell ref="H22:N22"/>
    <mergeCell ref="B25:G27"/>
    <mergeCell ref="H25:N25"/>
    <mergeCell ref="H26:N26"/>
    <mergeCell ref="H27:N27"/>
    <mergeCell ref="O25:R25"/>
    <mergeCell ref="S25:AA25"/>
    <mergeCell ref="AF27:AI27"/>
    <mergeCell ref="O27:R27"/>
    <mergeCell ref="AS21:AV21"/>
    <mergeCell ref="O21:R21"/>
    <mergeCell ref="S21:AA21"/>
    <mergeCell ref="AB21:AE21"/>
    <mergeCell ref="AS20:AV20"/>
    <mergeCell ref="AJ23:AR23"/>
    <mergeCell ref="AS23:AV23"/>
    <mergeCell ref="AB24:AE24"/>
    <mergeCell ref="AJ26:AR26"/>
    <mergeCell ref="AS25:AV25"/>
    <mergeCell ref="AJ24:AR24"/>
    <mergeCell ref="AS24:AV24"/>
    <mergeCell ref="AJ22:AR22"/>
    <mergeCell ref="AS22:AV22"/>
    <mergeCell ref="O22:R22"/>
    <mergeCell ref="S22:AA22"/>
    <mergeCell ref="AB22:AE22"/>
    <mergeCell ref="AF22:AI22"/>
    <mergeCell ref="S23:AA23"/>
    <mergeCell ref="AB23:AE23"/>
    <mergeCell ref="O20:R20"/>
    <mergeCell ref="S20:AA20"/>
    <mergeCell ref="AB20:AE20"/>
    <mergeCell ref="AJ20:AR20"/>
    <mergeCell ref="H19:N19"/>
    <mergeCell ref="AF19:AI19"/>
    <mergeCell ref="H21:N21"/>
    <mergeCell ref="AF21:AI21"/>
    <mergeCell ref="H20:N20"/>
    <mergeCell ref="AF20:AI20"/>
    <mergeCell ref="AJ21:AR21"/>
    <mergeCell ref="AB17:AE17"/>
    <mergeCell ref="AK18:AQ18"/>
    <mergeCell ref="AS18:AV18"/>
    <mergeCell ref="O18:R18"/>
    <mergeCell ref="AB19:AE19"/>
    <mergeCell ref="AJ19:AR19"/>
    <mergeCell ref="AS19:AV19"/>
    <mergeCell ref="O19:R19"/>
    <mergeCell ref="S19:AA19"/>
    <mergeCell ref="T18:Z18"/>
    <mergeCell ref="AB18:AE18"/>
    <mergeCell ref="B10:N11"/>
    <mergeCell ref="O10:AV11"/>
    <mergeCell ref="B12:N13"/>
    <mergeCell ref="O12:AL13"/>
    <mergeCell ref="AM12:AV12"/>
    <mergeCell ref="AM13:AV13"/>
    <mergeCell ref="B14:N15"/>
    <mergeCell ref="O14:AV15"/>
    <mergeCell ref="B16:G21"/>
    <mergeCell ref="H16:N16"/>
    <mergeCell ref="AF16:AI16"/>
    <mergeCell ref="AJ16:AR16"/>
    <mergeCell ref="AS16:AV16"/>
    <mergeCell ref="O16:R16"/>
    <mergeCell ref="S16:AA16"/>
    <mergeCell ref="AB16:AE16"/>
    <mergeCell ref="H17:N17"/>
    <mergeCell ref="AF17:AI17"/>
    <mergeCell ref="H18:N18"/>
    <mergeCell ref="AF18:AI18"/>
    <mergeCell ref="AJ17:AR17"/>
    <mergeCell ref="AS17:AV17"/>
    <mergeCell ref="O17:R17"/>
    <mergeCell ref="S17:AA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S17:AV17" xr:uid="{00000000-0002-0000-0A00-000000000000}">
      <formula1>"kＷ,Ａ,kＶＡ"</formula1>
    </dataValidation>
    <dataValidation type="list" allowBlank="1" showInputMessage="1" showErrorMessage="1" sqref="AB17:AE17" xr:uid="{00000000-0002-0000-0A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10</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8:N9"/>
    <mergeCell ref="O8:AH9"/>
    <mergeCell ref="AI8:AV8"/>
    <mergeCell ref="AI9:AV9"/>
    <mergeCell ref="B1:AV1"/>
    <mergeCell ref="B3:N3"/>
    <mergeCell ref="O3:AV3"/>
    <mergeCell ref="B4:N4"/>
    <mergeCell ref="O4:AV4"/>
    <mergeCell ref="B6:N7"/>
    <mergeCell ref="O6:P6"/>
    <mergeCell ref="Q6:U6"/>
    <mergeCell ref="V6:AV6"/>
    <mergeCell ref="O7:AV7"/>
    <mergeCell ref="B5:N5"/>
    <mergeCell ref="O5:AL5"/>
    <mergeCell ref="AM5:AQ5"/>
    <mergeCell ref="AR5:AV5"/>
    <mergeCell ref="B10:N11"/>
    <mergeCell ref="O10:AV11"/>
    <mergeCell ref="B12:N13"/>
    <mergeCell ref="O12:AL13"/>
    <mergeCell ref="AM12:AV12"/>
    <mergeCell ref="AM13:AV13"/>
    <mergeCell ref="T18:Z18"/>
    <mergeCell ref="AB18:AE18"/>
    <mergeCell ref="AS19:AV19"/>
    <mergeCell ref="O19:R19"/>
    <mergeCell ref="S19:AA19"/>
    <mergeCell ref="B14:N15"/>
    <mergeCell ref="O14:AV15"/>
    <mergeCell ref="B16:G21"/>
    <mergeCell ref="H16:N16"/>
    <mergeCell ref="AF16:AI16"/>
    <mergeCell ref="AJ16:AR16"/>
    <mergeCell ref="AS16:AV16"/>
    <mergeCell ref="O16:R16"/>
    <mergeCell ref="S16:AA16"/>
    <mergeCell ref="AB16:AE16"/>
    <mergeCell ref="AJ17:AR17"/>
    <mergeCell ref="AS17:AV17"/>
    <mergeCell ref="O17:R17"/>
    <mergeCell ref="S17:AA17"/>
    <mergeCell ref="AB17:AE17"/>
    <mergeCell ref="H17:N17"/>
    <mergeCell ref="AF17:AI17"/>
    <mergeCell ref="H19:N19"/>
    <mergeCell ref="AF19:AI19"/>
    <mergeCell ref="H18:N18"/>
    <mergeCell ref="AF18:AI18"/>
    <mergeCell ref="AK18:AQ18"/>
    <mergeCell ref="AS18:AV18"/>
    <mergeCell ref="O18:R18"/>
    <mergeCell ref="AB19:AE19"/>
    <mergeCell ref="AJ19:AR19"/>
    <mergeCell ref="H21:N21"/>
    <mergeCell ref="AF21:AI21"/>
    <mergeCell ref="H20:N20"/>
    <mergeCell ref="AF20:AI20"/>
    <mergeCell ref="AJ20:AR20"/>
    <mergeCell ref="AS20:AV20"/>
    <mergeCell ref="O20:R20"/>
    <mergeCell ref="S20:AA20"/>
    <mergeCell ref="AB20:AE20"/>
    <mergeCell ref="AJ21:AR21"/>
    <mergeCell ref="AS21:AV21"/>
    <mergeCell ref="O21:R21"/>
    <mergeCell ref="S21:AA21"/>
    <mergeCell ref="AB21:AE21"/>
    <mergeCell ref="B25:G27"/>
    <mergeCell ref="H25:N25"/>
    <mergeCell ref="AS24:AV24"/>
    <mergeCell ref="O24:R24"/>
    <mergeCell ref="S24:AA24"/>
    <mergeCell ref="AB24:AE24"/>
    <mergeCell ref="H27:N27"/>
    <mergeCell ref="AB27:AE27"/>
    <mergeCell ref="B22:G24"/>
    <mergeCell ref="AJ25:AR25"/>
    <mergeCell ref="AJ23:AR23"/>
    <mergeCell ref="AS23:AV23"/>
    <mergeCell ref="O23:R23"/>
    <mergeCell ref="AF24:AI24"/>
    <mergeCell ref="AJ24:AR24"/>
    <mergeCell ref="AS22:AV22"/>
    <mergeCell ref="O22:R22"/>
    <mergeCell ref="AJ22:AR22"/>
    <mergeCell ref="AF27:AI27"/>
    <mergeCell ref="AJ27:AR27"/>
    <mergeCell ref="AS27:AV27"/>
    <mergeCell ref="O27:R27"/>
    <mergeCell ref="S27:AA27"/>
    <mergeCell ref="H22:N22"/>
    <mergeCell ref="AF22:AI22"/>
    <mergeCell ref="S23:AA23"/>
    <mergeCell ref="AB23:AE23"/>
    <mergeCell ref="H23:N23"/>
    <mergeCell ref="AF23:AI23"/>
    <mergeCell ref="S22:AA22"/>
    <mergeCell ref="AB22:AE22"/>
    <mergeCell ref="H24:N24"/>
    <mergeCell ref="H26:N26"/>
    <mergeCell ref="AF26:AI26"/>
    <mergeCell ref="AS26:AV26"/>
    <mergeCell ref="O26:R26"/>
    <mergeCell ref="S26:AA26"/>
    <mergeCell ref="AF25:AI25"/>
    <mergeCell ref="AS25:AV25"/>
    <mergeCell ref="O25:R25"/>
    <mergeCell ref="S25:AA25"/>
    <mergeCell ref="AB25:AE25"/>
    <mergeCell ref="AB26:AE26"/>
    <mergeCell ref="AJ26:AR26"/>
    <mergeCell ref="B28:N28"/>
    <mergeCell ref="AF28:AI28"/>
    <mergeCell ref="AF30:AI30"/>
    <mergeCell ref="B29:N29"/>
    <mergeCell ref="AF29:AI29"/>
    <mergeCell ref="B30:N30"/>
    <mergeCell ref="AJ28:AR28"/>
    <mergeCell ref="AS28:AV28"/>
    <mergeCell ref="O28:R28"/>
    <mergeCell ref="S28:AA28"/>
    <mergeCell ref="AB28:AE28"/>
    <mergeCell ref="AJ29:AR29"/>
    <mergeCell ref="AS29:AV29"/>
    <mergeCell ref="O29:R29"/>
    <mergeCell ref="S29:AA29"/>
    <mergeCell ref="AB29:AE29"/>
    <mergeCell ref="AJ30:AR30"/>
    <mergeCell ref="O34:T34"/>
    <mergeCell ref="U34:AV34"/>
    <mergeCell ref="AJ31:AR31"/>
    <mergeCell ref="AS31:AV31"/>
    <mergeCell ref="O33:AV33"/>
    <mergeCell ref="O32:AV32"/>
    <mergeCell ref="AS30:AV30"/>
    <mergeCell ref="O30:R30"/>
    <mergeCell ref="S30:AA30"/>
    <mergeCell ref="AB30:AE30"/>
    <mergeCell ref="B38:N42"/>
    <mergeCell ref="O38:AV38"/>
    <mergeCell ref="O39:AV39"/>
    <mergeCell ref="O40:AV40"/>
    <mergeCell ref="O42:AV42"/>
    <mergeCell ref="B31:N31"/>
    <mergeCell ref="AF31:AI31"/>
    <mergeCell ref="O31:R31"/>
    <mergeCell ref="S31:AA31"/>
    <mergeCell ref="AB31:AE31"/>
    <mergeCell ref="AL37:AV37"/>
    <mergeCell ref="O35:T35"/>
    <mergeCell ref="U35:AF35"/>
    <mergeCell ref="U37:AF37"/>
    <mergeCell ref="B32:N32"/>
    <mergeCell ref="B36:N37"/>
    <mergeCell ref="O36:T36"/>
    <mergeCell ref="U36:AV36"/>
    <mergeCell ref="O37:T37"/>
    <mergeCell ref="B34:N35"/>
    <mergeCell ref="AG35:AK35"/>
    <mergeCell ref="AL35:AV35"/>
    <mergeCell ref="B33:N33"/>
    <mergeCell ref="AG37:AK37"/>
  </mergeCells>
  <phoneticPr fontId="2"/>
  <dataValidations count="2">
    <dataValidation type="list" allowBlank="1" showInputMessage="1" showErrorMessage="1" sqref="AS17:AV17" xr:uid="{00000000-0002-0000-0B00-000000000000}">
      <formula1>"kＷ,Ａ,kＶＡ"</formula1>
    </dataValidation>
    <dataValidation type="list" allowBlank="1" showInputMessage="1" showErrorMessage="1" sqref="AB17:AE17" xr:uid="{00000000-0002-0000-0B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11</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O36:T36"/>
    <mergeCell ref="U36:AV36"/>
    <mergeCell ref="O37:T37"/>
    <mergeCell ref="U37:AF37"/>
    <mergeCell ref="AL37:AV37"/>
    <mergeCell ref="AG37:AK37"/>
    <mergeCell ref="S31:AA31"/>
    <mergeCell ref="AB31:AE31"/>
    <mergeCell ref="B38:N42"/>
    <mergeCell ref="O38:AV38"/>
    <mergeCell ref="O39:AV39"/>
    <mergeCell ref="O40:AV40"/>
    <mergeCell ref="O42:AV42"/>
    <mergeCell ref="O35:T35"/>
    <mergeCell ref="U35:AF35"/>
    <mergeCell ref="B36:N37"/>
    <mergeCell ref="O31:R31"/>
    <mergeCell ref="B34:N35"/>
    <mergeCell ref="B29:N29"/>
    <mergeCell ref="AF29:AI29"/>
    <mergeCell ref="AJ29:AR29"/>
    <mergeCell ref="AS29:AV29"/>
    <mergeCell ref="O29:R29"/>
    <mergeCell ref="S29:AA29"/>
    <mergeCell ref="AB29:AE29"/>
    <mergeCell ref="U34:AV34"/>
    <mergeCell ref="AJ31:AR31"/>
    <mergeCell ref="B28:N28"/>
    <mergeCell ref="AF28:AI28"/>
    <mergeCell ref="AJ28:AR28"/>
    <mergeCell ref="AS28:AV28"/>
    <mergeCell ref="O28:R28"/>
    <mergeCell ref="S28:AA28"/>
    <mergeCell ref="AB28:AE28"/>
    <mergeCell ref="AG35:AK35"/>
    <mergeCell ref="AL35:AV35"/>
    <mergeCell ref="B30:N30"/>
    <mergeCell ref="AF30:AI30"/>
    <mergeCell ref="AJ30:AR30"/>
    <mergeCell ref="AS30:AV30"/>
    <mergeCell ref="O30:R30"/>
    <mergeCell ref="S30:AA30"/>
    <mergeCell ref="AB30:AE30"/>
    <mergeCell ref="O34:T34"/>
    <mergeCell ref="AS31:AV31"/>
    <mergeCell ref="O33:AV33"/>
    <mergeCell ref="B32:N32"/>
    <mergeCell ref="O32:AV32"/>
    <mergeCell ref="B33:N33"/>
    <mergeCell ref="B31:N31"/>
    <mergeCell ref="AF31:AI31"/>
    <mergeCell ref="AJ27:AR27"/>
    <mergeCell ref="S24:AA24"/>
    <mergeCell ref="AS26:AV26"/>
    <mergeCell ref="AF25:AI25"/>
    <mergeCell ref="AF26:AI26"/>
    <mergeCell ref="AB27:AE27"/>
    <mergeCell ref="AB25:AE25"/>
    <mergeCell ref="AJ25:AR25"/>
    <mergeCell ref="AB26:AE26"/>
    <mergeCell ref="AS27:AV27"/>
    <mergeCell ref="S27:AA27"/>
    <mergeCell ref="H24:N24"/>
    <mergeCell ref="AF24:AI24"/>
    <mergeCell ref="H23:N23"/>
    <mergeCell ref="AF23:AI23"/>
    <mergeCell ref="O24:R24"/>
    <mergeCell ref="O23:R23"/>
    <mergeCell ref="O26:R26"/>
    <mergeCell ref="S26:AA26"/>
    <mergeCell ref="B22:G24"/>
    <mergeCell ref="H22:N22"/>
    <mergeCell ref="B25:G27"/>
    <mergeCell ref="H25:N25"/>
    <mergeCell ref="H26:N26"/>
    <mergeCell ref="H27:N27"/>
    <mergeCell ref="O25:R25"/>
    <mergeCell ref="S25:AA25"/>
    <mergeCell ref="AF27:AI27"/>
    <mergeCell ref="O27:R27"/>
    <mergeCell ref="AS21:AV21"/>
    <mergeCell ref="O21:R21"/>
    <mergeCell ref="S21:AA21"/>
    <mergeCell ref="AB21:AE21"/>
    <mergeCell ref="AS20:AV20"/>
    <mergeCell ref="AJ23:AR23"/>
    <mergeCell ref="AS23:AV23"/>
    <mergeCell ref="AB24:AE24"/>
    <mergeCell ref="AJ26:AR26"/>
    <mergeCell ref="AS25:AV25"/>
    <mergeCell ref="AJ24:AR24"/>
    <mergeCell ref="AS24:AV24"/>
    <mergeCell ref="AJ22:AR22"/>
    <mergeCell ref="AS22:AV22"/>
    <mergeCell ref="O22:R22"/>
    <mergeCell ref="S22:AA22"/>
    <mergeCell ref="AB22:AE22"/>
    <mergeCell ref="AF22:AI22"/>
    <mergeCell ref="S23:AA23"/>
    <mergeCell ref="AB23:AE23"/>
    <mergeCell ref="O20:R20"/>
    <mergeCell ref="S20:AA20"/>
    <mergeCell ref="AB20:AE20"/>
    <mergeCell ref="AJ20:AR20"/>
    <mergeCell ref="H19:N19"/>
    <mergeCell ref="AF19:AI19"/>
    <mergeCell ref="H21:N21"/>
    <mergeCell ref="AF21:AI21"/>
    <mergeCell ref="H20:N20"/>
    <mergeCell ref="AF20:AI20"/>
    <mergeCell ref="AJ21:AR21"/>
    <mergeCell ref="AB17:AE17"/>
    <mergeCell ref="AK18:AQ18"/>
    <mergeCell ref="AS18:AV18"/>
    <mergeCell ref="O18:R18"/>
    <mergeCell ref="AB19:AE19"/>
    <mergeCell ref="AJ19:AR19"/>
    <mergeCell ref="AS19:AV19"/>
    <mergeCell ref="O19:R19"/>
    <mergeCell ref="S19:AA19"/>
    <mergeCell ref="T18:Z18"/>
    <mergeCell ref="AB18:AE18"/>
    <mergeCell ref="B10:N11"/>
    <mergeCell ref="O10:AV11"/>
    <mergeCell ref="B12:N13"/>
    <mergeCell ref="O12:AL13"/>
    <mergeCell ref="AM12:AV12"/>
    <mergeCell ref="AM13:AV13"/>
    <mergeCell ref="B14:N15"/>
    <mergeCell ref="O14:AV15"/>
    <mergeCell ref="B16:G21"/>
    <mergeCell ref="H16:N16"/>
    <mergeCell ref="AF16:AI16"/>
    <mergeCell ref="AJ16:AR16"/>
    <mergeCell ref="AS16:AV16"/>
    <mergeCell ref="O16:R16"/>
    <mergeCell ref="S16:AA16"/>
    <mergeCell ref="AB16:AE16"/>
    <mergeCell ref="H17:N17"/>
    <mergeCell ref="AF17:AI17"/>
    <mergeCell ref="H18:N18"/>
    <mergeCell ref="AF18:AI18"/>
    <mergeCell ref="AJ17:AR17"/>
    <mergeCell ref="AS17:AV17"/>
    <mergeCell ref="O17:R17"/>
    <mergeCell ref="S17:AA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S17:AV17" xr:uid="{00000000-0002-0000-0C00-000000000000}">
      <formula1>"kＷ,Ａ,kＶＡ"</formula1>
    </dataValidation>
    <dataValidation type="list" allowBlank="1" showInputMessage="1" showErrorMessage="1" sqref="AB17:AE17" xr:uid="{00000000-0002-0000-0C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12</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8:N9"/>
    <mergeCell ref="O8:AH9"/>
    <mergeCell ref="AI8:AV8"/>
    <mergeCell ref="AI9:AV9"/>
    <mergeCell ref="B1:AV1"/>
    <mergeCell ref="B3:N3"/>
    <mergeCell ref="O3:AV3"/>
    <mergeCell ref="B4:N4"/>
    <mergeCell ref="O4:AV4"/>
    <mergeCell ref="B6:N7"/>
    <mergeCell ref="O6:P6"/>
    <mergeCell ref="Q6:U6"/>
    <mergeCell ref="V6:AV6"/>
    <mergeCell ref="O7:AV7"/>
    <mergeCell ref="B5:N5"/>
    <mergeCell ref="O5:AL5"/>
    <mergeCell ref="AM5:AQ5"/>
    <mergeCell ref="AR5:AV5"/>
    <mergeCell ref="B10:N11"/>
    <mergeCell ref="O10:AV11"/>
    <mergeCell ref="B12:N13"/>
    <mergeCell ref="O12:AL13"/>
    <mergeCell ref="AM12:AV12"/>
    <mergeCell ref="AM13:AV13"/>
    <mergeCell ref="T18:Z18"/>
    <mergeCell ref="AB18:AE18"/>
    <mergeCell ref="AS19:AV19"/>
    <mergeCell ref="O19:R19"/>
    <mergeCell ref="S19:AA19"/>
    <mergeCell ref="B14:N15"/>
    <mergeCell ref="O14:AV15"/>
    <mergeCell ref="B16:G21"/>
    <mergeCell ref="H16:N16"/>
    <mergeCell ref="AF16:AI16"/>
    <mergeCell ref="AJ16:AR16"/>
    <mergeCell ref="AS16:AV16"/>
    <mergeCell ref="O16:R16"/>
    <mergeCell ref="S16:AA16"/>
    <mergeCell ref="AB16:AE16"/>
    <mergeCell ref="AJ17:AR17"/>
    <mergeCell ref="AS17:AV17"/>
    <mergeCell ref="O17:R17"/>
    <mergeCell ref="S17:AA17"/>
    <mergeCell ref="AB17:AE17"/>
    <mergeCell ref="H17:N17"/>
    <mergeCell ref="AF17:AI17"/>
    <mergeCell ref="H19:N19"/>
    <mergeCell ref="AF19:AI19"/>
    <mergeCell ref="H18:N18"/>
    <mergeCell ref="AF18:AI18"/>
    <mergeCell ref="AK18:AQ18"/>
    <mergeCell ref="AS18:AV18"/>
    <mergeCell ref="O18:R18"/>
    <mergeCell ref="AB19:AE19"/>
    <mergeCell ref="AJ19:AR19"/>
    <mergeCell ref="H21:N21"/>
    <mergeCell ref="AF21:AI21"/>
    <mergeCell ref="H20:N20"/>
    <mergeCell ref="AF20:AI20"/>
    <mergeCell ref="AJ20:AR20"/>
    <mergeCell ref="AS20:AV20"/>
    <mergeCell ref="O20:R20"/>
    <mergeCell ref="S20:AA20"/>
    <mergeCell ref="AB20:AE20"/>
    <mergeCell ref="AJ21:AR21"/>
    <mergeCell ref="AS21:AV21"/>
    <mergeCell ref="O21:R21"/>
    <mergeCell ref="S21:AA21"/>
    <mergeCell ref="AB21:AE21"/>
    <mergeCell ref="B25:G27"/>
    <mergeCell ref="H25:N25"/>
    <mergeCell ref="AS24:AV24"/>
    <mergeCell ref="O24:R24"/>
    <mergeCell ref="S24:AA24"/>
    <mergeCell ref="AB24:AE24"/>
    <mergeCell ref="H27:N27"/>
    <mergeCell ref="AB27:AE27"/>
    <mergeCell ref="B22:G24"/>
    <mergeCell ref="AJ25:AR25"/>
    <mergeCell ref="AJ23:AR23"/>
    <mergeCell ref="AS23:AV23"/>
    <mergeCell ref="O23:R23"/>
    <mergeCell ref="AF24:AI24"/>
    <mergeCell ref="AJ24:AR24"/>
    <mergeCell ref="AS22:AV22"/>
    <mergeCell ref="O22:R22"/>
    <mergeCell ref="AJ22:AR22"/>
    <mergeCell ref="AF27:AI27"/>
    <mergeCell ref="AJ27:AR27"/>
    <mergeCell ref="AS27:AV27"/>
    <mergeCell ref="O27:R27"/>
    <mergeCell ref="S27:AA27"/>
    <mergeCell ref="H22:N22"/>
    <mergeCell ref="AF22:AI22"/>
    <mergeCell ref="S23:AA23"/>
    <mergeCell ref="AB23:AE23"/>
    <mergeCell ref="H23:N23"/>
    <mergeCell ref="AF23:AI23"/>
    <mergeCell ref="S22:AA22"/>
    <mergeCell ref="AB22:AE22"/>
    <mergeCell ref="H24:N24"/>
    <mergeCell ref="H26:N26"/>
    <mergeCell ref="AF26:AI26"/>
    <mergeCell ref="AS26:AV26"/>
    <mergeCell ref="O26:R26"/>
    <mergeCell ref="S26:AA26"/>
    <mergeCell ref="AF25:AI25"/>
    <mergeCell ref="AS25:AV25"/>
    <mergeCell ref="O25:R25"/>
    <mergeCell ref="S25:AA25"/>
    <mergeCell ref="AB25:AE25"/>
    <mergeCell ref="AB26:AE26"/>
    <mergeCell ref="AJ26:AR26"/>
    <mergeCell ref="B28:N28"/>
    <mergeCell ref="AF28:AI28"/>
    <mergeCell ref="AF30:AI30"/>
    <mergeCell ref="B29:N29"/>
    <mergeCell ref="AF29:AI29"/>
    <mergeCell ref="B30:N30"/>
    <mergeCell ref="AJ28:AR28"/>
    <mergeCell ref="AS28:AV28"/>
    <mergeCell ref="O28:R28"/>
    <mergeCell ref="S28:AA28"/>
    <mergeCell ref="AB28:AE28"/>
    <mergeCell ref="AJ29:AR29"/>
    <mergeCell ref="AS29:AV29"/>
    <mergeCell ref="O29:R29"/>
    <mergeCell ref="S29:AA29"/>
    <mergeCell ref="AB29:AE29"/>
    <mergeCell ref="AJ30:AR30"/>
    <mergeCell ref="O34:T34"/>
    <mergeCell ref="U34:AV34"/>
    <mergeCell ref="AJ31:AR31"/>
    <mergeCell ref="AS31:AV31"/>
    <mergeCell ref="O33:AV33"/>
    <mergeCell ref="O32:AV32"/>
    <mergeCell ref="AS30:AV30"/>
    <mergeCell ref="O30:R30"/>
    <mergeCell ref="S30:AA30"/>
    <mergeCell ref="AB30:AE30"/>
    <mergeCell ref="B38:N42"/>
    <mergeCell ref="O38:AV38"/>
    <mergeCell ref="O39:AV39"/>
    <mergeCell ref="O40:AV40"/>
    <mergeCell ref="O42:AV42"/>
    <mergeCell ref="B31:N31"/>
    <mergeCell ref="AF31:AI31"/>
    <mergeCell ref="O31:R31"/>
    <mergeCell ref="S31:AA31"/>
    <mergeCell ref="AB31:AE31"/>
    <mergeCell ref="AL37:AV37"/>
    <mergeCell ref="O35:T35"/>
    <mergeCell ref="U35:AF35"/>
    <mergeCell ref="U37:AF37"/>
    <mergeCell ref="B32:N32"/>
    <mergeCell ref="B36:N37"/>
    <mergeCell ref="O36:T36"/>
    <mergeCell ref="U36:AV36"/>
    <mergeCell ref="O37:T37"/>
    <mergeCell ref="B34:N35"/>
    <mergeCell ref="AG35:AK35"/>
    <mergeCell ref="AL35:AV35"/>
    <mergeCell ref="B33:N33"/>
    <mergeCell ref="AG37:AK37"/>
  </mergeCells>
  <phoneticPr fontId="2"/>
  <dataValidations count="2">
    <dataValidation type="list" allowBlank="1" showInputMessage="1" showErrorMessage="1" sqref="AS17:AV17" xr:uid="{00000000-0002-0000-0D00-000000000000}">
      <formula1>"kＷ,Ａ,kＶＡ"</formula1>
    </dataValidation>
    <dataValidation type="list" allowBlank="1" showInputMessage="1" showErrorMessage="1" sqref="AB17:AE17" xr:uid="{00000000-0002-0000-0D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13</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8:N9"/>
    <mergeCell ref="O8:AH9"/>
    <mergeCell ref="AI8:AV8"/>
    <mergeCell ref="AI9:AV9"/>
    <mergeCell ref="B1:AV1"/>
    <mergeCell ref="B3:N3"/>
    <mergeCell ref="O3:AV3"/>
    <mergeCell ref="B4:N4"/>
    <mergeCell ref="O4:AV4"/>
    <mergeCell ref="B6:N7"/>
    <mergeCell ref="O6:P6"/>
    <mergeCell ref="Q6:U6"/>
    <mergeCell ref="V6:AV6"/>
    <mergeCell ref="O7:AV7"/>
    <mergeCell ref="B5:N5"/>
    <mergeCell ref="O5:AL5"/>
    <mergeCell ref="AM5:AQ5"/>
    <mergeCell ref="AR5:AV5"/>
    <mergeCell ref="B10:N11"/>
    <mergeCell ref="O10:AV11"/>
    <mergeCell ref="B12:N13"/>
    <mergeCell ref="O12:AL13"/>
    <mergeCell ref="AM12:AV12"/>
    <mergeCell ref="AM13:AV13"/>
    <mergeCell ref="T18:Z18"/>
    <mergeCell ref="AB18:AE18"/>
    <mergeCell ref="AS19:AV19"/>
    <mergeCell ref="O19:R19"/>
    <mergeCell ref="S19:AA19"/>
    <mergeCell ref="B14:N15"/>
    <mergeCell ref="O14:AV15"/>
    <mergeCell ref="B16:G21"/>
    <mergeCell ref="H16:N16"/>
    <mergeCell ref="AF16:AI16"/>
    <mergeCell ref="AJ16:AR16"/>
    <mergeCell ref="AS16:AV16"/>
    <mergeCell ref="O16:R16"/>
    <mergeCell ref="S16:AA16"/>
    <mergeCell ref="AB16:AE16"/>
    <mergeCell ref="AJ17:AR17"/>
    <mergeCell ref="AS17:AV17"/>
    <mergeCell ref="O17:R17"/>
    <mergeCell ref="S17:AA17"/>
    <mergeCell ref="AB17:AE17"/>
    <mergeCell ref="H17:N17"/>
    <mergeCell ref="AF17:AI17"/>
    <mergeCell ref="H19:N19"/>
    <mergeCell ref="AF19:AI19"/>
    <mergeCell ref="H18:N18"/>
    <mergeCell ref="AF18:AI18"/>
    <mergeCell ref="AK18:AQ18"/>
    <mergeCell ref="AS18:AV18"/>
    <mergeCell ref="O18:R18"/>
    <mergeCell ref="AB19:AE19"/>
    <mergeCell ref="AJ19:AR19"/>
    <mergeCell ref="H21:N21"/>
    <mergeCell ref="AF21:AI21"/>
    <mergeCell ref="H20:N20"/>
    <mergeCell ref="AF20:AI20"/>
    <mergeCell ref="AJ20:AR20"/>
    <mergeCell ref="AS20:AV20"/>
    <mergeCell ref="O20:R20"/>
    <mergeCell ref="S20:AA20"/>
    <mergeCell ref="AB20:AE20"/>
    <mergeCell ref="AJ21:AR21"/>
    <mergeCell ref="AS21:AV21"/>
    <mergeCell ref="O21:R21"/>
    <mergeCell ref="S21:AA21"/>
    <mergeCell ref="AB21:AE21"/>
    <mergeCell ref="B25:G27"/>
    <mergeCell ref="H25:N25"/>
    <mergeCell ref="AS24:AV24"/>
    <mergeCell ref="O24:R24"/>
    <mergeCell ref="S24:AA24"/>
    <mergeCell ref="AB24:AE24"/>
    <mergeCell ref="H27:N27"/>
    <mergeCell ref="AB27:AE27"/>
    <mergeCell ref="B22:G24"/>
    <mergeCell ref="AJ25:AR25"/>
    <mergeCell ref="AJ23:AR23"/>
    <mergeCell ref="AS23:AV23"/>
    <mergeCell ref="O23:R23"/>
    <mergeCell ref="AF24:AI24"/>
    <mergeCell ref="AJ24:AR24"/>
    <mergeCell ref="AS22:AV22"/>
    <mergeCell ref="O22:R22"/>
    <mergeCell ref="AJ22:AR22"/>
    <mergeCell ref="AF27:AI27"/>
    <mergeCell ref="AJ27:AR27"/>
    <mergeCell ref="AS27:AV27"/>
    <mergeCell ref="O27:R27"/>
    <mergeCell ref="S27:AA27"/>
    <mergeCell ref="H22:N22"/>
    <mergeCell ref="AF22:AI22"/>
    <mergeCell ref="S23:AA23"/>
    <mergeCell ref="AB23:AE23"/>
    <mergeCell ref="H23:N23"/>
    <mergeCell ref="AF23:AI23"/>
    <mergeCell ref="S22:AA22"/>
    <mergeCell ref="AB22:AE22"/>
    <mergeCell ref="H24:N24"/>
    <mergeCell ref="H26:N26"/>
    <mergeCell ref="AF26:AI26"/>
    <mergeCell ref="AS26:AV26"/>
    <mergeCell ref="O26:R26"/>
    <mergeCell ref="S26:AA26"/>
    <mergeCell ref="AF25:AI25"/>
    <mergeCell ref="AS25:AV25"/>
    <mergeCell ref="O25:R25"/>
    <mergeCell ref="S25:AA25"/>
    <mergeCell ref="AB25:AE25"/>
    <mergeCell ref="AB26:AE26"/>
    <mergeCell ref="AJ26:AR26"/>
    <mergeCell ref="B28:N28"/>
    <mergeCell ref="AF28:AI28"/>
    <mergeCell ref="AF30:AI30"/>
    <mergeCell ref="B29:N29"/>
    <mergeCell ref="AF29:AI29"/>
    <mergeCell ref="B30:N30"/>
    <mergeCell ref="AJ28:AR28"/>
    <mergeCell ref="AS28:AV28"/>
    <mergeCell ref="O28:R28"/>
    <mergeCell ref="S28:AA28"/>
    <mergeCell ref="AB28:AE28"/>
    <mergeCell ref="AJ29:AR29"/>
    <mergeCell ref="AS29:AV29"/>
    <mergeCell ref="O29:R29"/>
    <mergeCell ref="S29:AA29"/>
    <mergeCell ref="AB29:AE29"/>
    <mergeCell ref="AJ30:AR30"/>
    <mergeCell ref="O34:T34"/>
    <mergeCell ref="U34:AV34"/>
    <mergeCell ref="AJ31:AR31"/>
    <mergeCell ref="AS31:AV31"/>
    <mergeCell ref="O33:AV33"/>
    <mergeCell ref="O32:AV32"/>
    <mergeCell ref="AS30:AV30"/>
    <mergeCell ref="O30:R30"/>
    <mergeCell ref="S30:AA30"/>
    <mergeCell ref="AB30:AE30"/>
    <mergeCell ref="B38:N42"/>
    <mergeCell ref="O38:AV38"/>
    <mergeCell ref="O39:AV39"/>
    <mergeCell ref="O40:AV40"/>
    <mergeCell ref="O42:AV42"/>
    <mergeCell ref="B31:N31"/>
    <mergeCell ref="AF31:AI31"/>
    <mergeCell ref="O31:R31"/>
    <mergeCell ref="S31:AA31"/>
    <mergeCell ref="AB31:AE31"/>
    <mergeCell ref="AL37:AV37"/>
    <mergeCell ref="O35:T35"/>
    <mergeCell ref="U35:AF35"/>
    <mergeCell ref="U37:AF37"/>
    <mergeCell ref="B32:N32"/>
    <mergeCell ref="B36:N37"/>
    <mergeCell ref="O36:T36"/>
    <mergeCell ref="U36:AV36"/>
    <mergeCell ref="O37:T37"/>
    <mergeCell ref="B34:N35"/>
    <mergeCell ref="AG35:AK35"/>
    <mergeCell ref="AL35:AV35"/>
    <mergeCell ref="B33:N33"/>
    <mergeCell ref="AG37:AK37"/>
  </mergeCells>
  <phoneticPr fontId="2"/>
  <dataValidations count="2">
    <dataValidation type="list" allowBlank="1" showInputMessage="1" showErrorMessage="1" sqref="AS17:AV17" xr:uid="{00000000-0002-0000-0E00-000000000000}">
      <formula1>"kＷ,Ａ,kＶＡ"</formula1>
    </dataValidation>
    <dataValidation type="list" allowBlank="1" showInputMessage="1" showErrorMessage="1" sqref="AB17:AE17" xr:uid="{00000000-0002-0000-0E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14</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O36:T36"/>
    <mergeCell ref="U36:AV36"/>
    <mergeCell ref="O37:T37"/>
    <mergeCell ref="U37:AF37"/>
    <mergeCell ref="AL37:AV37"/>
    <mergeCell ref="AG37:AK37"/>
    <mergeCell ref="S31:AA31"/>
    <mergeCell ref="AB31:AE31"/>
    <mergeCell ref="B38:N42"/>
    <mergeCell ref="O38:AV38"/>
    <mergeCell ref="O39:AV39"/>
    <mergeCell ref="O40:AV40"/>
    <mergeCell ref="O42:AV42"/>
    <mergeCell ref="O35:T35"/>
    <mergeCell ref="U35:AF35"/>
    <mergeCell ref="B36:N37"/>
    <mergeCell ref="O31:R31"/>
    <mergeCell ref="B34:N35"/>
    <mergeCell ref="B29:N29"/>
    <mergeCell ref="AF29:AI29"/>
    <mergeCell ref="AJ29:AR29"/>
    <mergeCell ref="AS29:AV29"/>
    <mergeCell ref="O29:R29"/>
    <mergeCell ref="S29:AA29"/>
    <mergeCell ref="AB29:AE29"/>
    <mergeCell ref="U34:AV34"/>
    <mergeCell ref="AJ31:AR31"/>
    <mergeCell ref="B28:N28"/>
    <mergeCell ref="AF28:AI28"/>
    <mergeCell ref="AJ28:AR28"/>
    <mergeCell ref="AS28:AV28"/>
    <mergeCell ref="O28:R28"/>
    <mergeCell ref="S28:AA28"/>
    <mergeCell ref="AB28:AE28"/>
    <mergeCell ref="AG35:AK35"/>
    <mergeCell ref="AL35:AV35"/>
    <mergeCell ref="B30:N30"/>
    <mergeCell ref="AF30:AI30"/>
    <mergeCell ref="AJ30:AR30"/>
    <mergeCell ref="AS30:AV30"/>
    <mergeCell ref="O30:R30"/>
    <mergeCell ref="S30:AA30"/>
    <mergeCell ref="AB30:AE30"/>
    <mergeCell ref="O34:T34"/>
    <mergeCell ref="AS31:AV31"/>
    <mergeCell ref="O33:AV33"/>
    <mergeCell ref="B32:N32"/>
    <mergeCell ref="O32:AV32"/>
    <mergeCell ref="B33:N33"/>
    <mergeCell ref="B31:N31"/>
    <mergeCell ref="AF31:AI31"/>
    <mergeCell ref="AJ27:AR27"/>
    <mergeCell ref="S24:AA24"/>
    <mergeCell ref="AS26:AV26"/>
    <mergeCell ref="AF25:AI25"/>
    <mergeCell ref="AF26:AI26"/>
    <mergeCell ref="AB27:AE27"/>
    <mergeCell ref="AB25:AE25"/>
    <mergeCell ref="AJ25:AR25"/>
    <mergeCell ref="AB26:AE26"/>
    <mergeCell ref="AS27:AV27"/>
    <mergeCell ref="S27:AA27"/>
    <mergeCell ref="H24:N24"/>
    <mergeCell ref="AF24:AI24"/>
    <mergeCell ref="H23:N23"/>
    <mergeCell ref="AF23:AI23"/>
    <mergeCell ref="O24:R24"/>
    <mergeCell ref="O23:R23"/>
    <mergeCell ref="O26:R26"/>
    <mergeCell ref="S26:AA26"/>
    <mergeCell ref="B22:G24"/>
    <mergeCell ref="H22:N22"/>
    <mergeCell ref="B25:G27"/>
    <mergeCell ref="H25:N25"/>
    <mergeCell ref="H26:N26"/>
    <mergeCell ref="H27:N27"/>
    <mergeCell ref="O25:R25"/>
    <mergeCell ref="S25:AA25"/>
    <mergeCell ref="AF27:AI27"/>
    <mergeCell ref="O27:R27"/>
    <mergeCell ref="AS21:AV21"/>
    <mergeCell ref="O21:R21"/>
    <mergeCell ref="S21:AA21"/>
    <mergeCell ref="AB21:AE21"/>
    <mergeCell ref="AS20:AV20"/>
    <mergeCell ref="AJ23:AR23"/>
    <mergeCell ref="AS23:AV23"/>
    <mergeCell ref="AB24:AE24"/>
    <mergeCell ref="AJ26:AR26"/>
    <mergeCell ref="AS25:AV25"/>
    <mergeCell ref="AJ24:AR24"/>
    <mergeCell ref="AS24:AV24"/>
    <mergeCell ref="AJ22:AR22"/>
    <mergeCell ref="AS22:AV22"/>
    <mergeCell ref="O22:R22"/>
    <mergeCell ref="S22:AA22"/>
    <mergeCell ref="AB22:AE22"/>
    <mergeCell ref="AF22:AI22"/>
    <mergeCell ref="S23:AA23"/>
    <mergeCell ref="AB23:AE23"/>
    <mergeCell ref="O20:R20"/>
    <mergeCell ref="S20:AA20"/>
    <mergeCell ref="AB20:AE20"/>
    <mergeCell ref="AJ20:AR20"/>
    <mergeCell ref="H19:N19"/>
    <mergeCell ref="AF19:AI19"/>
    <mergeCell ref="H21:N21"/>
    <mergeCell ref="AF21:AI21"/>
    <mergeCell ref="H20:N20"/>
    <mergeCell ref="AF20:AI20"/>
    <mergeCell ref="AJ21:AR21"/>
    <mergeCell ref="AB17:AE17"/>
    <mergeCell ref="AK18:AQ18"/>
    <mergeCell ref="AS18:AV18"/>
    <mergeCell ref="O18:R18"/>
    <mergeCell ref="AB19:AE19"/>
    <mergeCell ref="AJ19:AR19"/>
    <mergeCell ref="AS19:AV19"/>
    <mergeCell ref="O19:R19"/>
    <mergeCell ref="S19:AA19"/>
    <mergeCell ref="T18:Z18"/>
    <mergeCell ref="AB18:AE18"/>
    <mergeCell ref="B10:N11"/>
    <mergeCell ref="O10:AV11"/>
    <mergeCell ref="B12:N13"/>
    <mergeCell ref="O12:AL13"/>
    <mergeCell ref="AM12:AV12"/>
    <mergeCell ref="AM13:AV13"/>
    <mergeCell ref="B14:N15"/>
    <mergeCell ref="O14:AV15"/>
    <mergeCell ref="B16:G21"/>
    <mergeCell ref="H16:N16"/>
    <mergeCell ref="AF16:AI16"/>
    <mergeCell ref="AJ16:AR16"/>
    <mergeCell ref="AS16:AV16"/>
    <mergeCell ref="O16:R16"/>
    <mergeCell ref="S16:AA16"/>
    <mergeCell ref="AB16:AE16"/>
    <mergeCell ref="H17:N17"/>
    <mergeCell ref="AF17:AI17"/>
    <mergeCell ref="H18:N18"/>
    <mergeCell ref="AF18:AI18"/>
    <mergeCell ref="AJ17:AR17"/>
    <mergeCell ref="AS17:AV17"/>
    <mergeCell ref="O17:R17"/>
    <mergeCell ref="S17:AA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S17:AV17" xr:uid="{00000000-0002-0000-0F00-000000000000}">
      <formula1>"kＷ,Ａ,kＶＡ"</formula1>
    </dataValidation>
    <dataValidation type="list" allowBlank="1" showInputMessage="1" showErrorMessage="1" sqref="AB17:AE17" xr:uid="{00000000-0002-0000-0F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15</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8:N9"/>
    <mergeCell ref="O8:AH9"/>
    <mergeCell ref="AI8:AV8"/>
    <mergeCell ref="AI9:AV9"/>
    <mergeCell ref="B1:AV1"/>
    <mergeCell ref="B3:N3"/>
    <mergeCell ref="O3:AV3"/>
    <mergeCell ref="B4:N4"/>
    <mergeCell ref="O4:AV4"/>
    <mergeCell ref="B6:N7"/>
    <mergeCell ref="O6:P6"/>
    <mergeCell ref="Q6:U6"/>
    <mergeCell ref="V6:AV6"/>
    <mergeCell ref="O7:AV7"/>
    <mergeCell ref="B5:N5"/>
    <mergeCell ref="O5:AL5"/>
    <mergeCell ref="AM5:AQ5"/>
    <mergeCell ref="AR5:AV5"/>
    <mergeCell ref="B10:N11"/>
    <mergeCell ref="O10:AV11"/>
    <mergeCell ref="B12:N13"/>
    <mergeCell ref="O12:AL13"/>
    <mergeCell ref="AM12:AV12"/>
    <mergeCell ref="AM13:AV13"/>
    <mergeCell ref="T18:Z18"/>
    <mergeCell ref="AB18:AE18"/>
    <mergeCell ref="AS19:AV19"/>
    <mergeCell ref="O19:R19"/>
    <mergeCell ref="S19:AA19"/>
    <mergeCell ref="B14:N15"/>
    <mergeCell ref="O14:AV15"/>
    <mergeCell ref="B16:G21"/>
    <mergeCell ref="H16:N16"/>
    <mergeCell ref="AF16:AI16"/>
    <mergeCell ref="AJ16:AR16"/>
    <mergeCell ref="AS16:AV16"/>
    <mergeCell ref="O16:R16"/>
    <mergeCell ref="S16:AA16"/>
    <mergeCell ref="AB16:AE16"/>
    <mergeCell ref="AJ17:AR17"/>
    <mergeCell ref="AS17:AV17"/>
    <mergeCell ref="O17:R17"/>
    <mergeCell ref="S17:AA17"/>
    <mergeCell ref="AB17:AE17"/>
    <mergeCell ref="H17:N17"/>
    <mergeCell ref="AF17:AI17"/>
    <mergeCell ref="H19:N19"/>
    <mergeCell ref="AF19:AI19"/>
    <mergeCell ref="H18:N18"/>
    <mergeCell ref="AF18:AI18"/>
    <mergeCell ref="AK18:AQ18"/>
    <mergeCell ref="AS18:AV18"/>
    <mergeCell ref="O18:R18"/>
    <mergeCell ref="AB19:AE19"/>
    <mergeCell ref="AJ19:AR19"/>
    <mergeCell ref="H21:N21"/>
    <mergeCell ref="AF21:AI21"/>
    <mergeCell ref="H20:N20"/>
    <mergeCell ref="AF20:AI20"/>
    <mergeCell ref="AJ20:AR20"/>
    <mergeCell ref="AS20:AV20"/>
    <mergeCell ref="O20:R20"/>
    <mergeCell ref="S20:AA20"/>
    <mergeCell ref="AB20:AE20"/>
    <mergeCell ref="AJ21:AR21"/>
    <mergeCell ref="AS21:AV21"/>
    <mergeCell ref="O21:R21"/>
    <mergeCell ref="S21:AA21"/>
    <mergeCell ref="AB21:AE21"/>
    <mergeCell ref="B25:G27"/>
    <mergeCell ref="H25:N25"/>
    <mergeCell ref="AS24:AV24"/>
    <mergeCell ref="O24:R24"/>
    <mergeCell ref="S24:AA24"/>
    <mergeCell ref="AB24:AE24"/>
    <mergeCell ref="H27:N27"/>
    <mergeCell ref="AB27:AE27"/>
    <mergeCell ref="B22:G24"/>
    <mergeCell ref="AJ25:AR25"/>
    <mergeCell ref="AJ23:AR23"/>
    <mergeCell ref="AS23:AV23"/>
    <mergeCell ref="O23:R23"/>
    <mergeCell ref="AF24:AI24"/>
    <mergeCell ref="AJ24:AR24"/>
    <mergeCell ref="AS22:AV22"/>
    <mergeCell ref="O22:R22"/>
    <mergeCell ref="AJ22:AR22"/>
    <mergeCell ref="AF27:AI27"/>
    <mergeCell ref="AJ27:AR27"/>
    <mergeCell ref="AS27:AV27"/>
    <mergeCell ref="O27:R27"/>
    <mergeCell ref="S27:AA27"/>
    <mergeCell ref="H22:N22"/>
    <mergeCell ref="AF22:AI22"/>
    <mergeCell ref="S23:AA23"/>
    <mergeCell ref="AB23:AE23"/>
    <mergeCell ref="H23:N23"/>
    <mergeCell ref="AF23:AI23"/>
    <mergeCell ref="S22:AA22"/>
    <mergeCell ref="AB22:AE22"/>
    <mergeCell ref="H24:N24"/>
    <mergeCell ref="H26:N26"/>
    <mergeCell ref="AF26:AI26"/>
    <mergeCell ref="AS26:AV26"/>
    <mergeCell ref="O26:R26"/>
    <mergeCell ref="S26:AA26"/>
    <mergeCell ref="AF25:AI25"/>
    <mergeCell ref="AS25:AV25"/>
    <mergeCell ref="O25:R25"/>
    <mergeCell ref="S25:AA25"/>
    <mergeCell ref="AB25:AE25"/>
    <mergeCell ref="AB26:AE26"/>
    <mergeCell ref="AJ26:AR26"/>
    <mergeCell ref="B28:N28"/>
    <mergeCell ref="AF28:AI28"/>
    <mergeCell ref="AF30:AI30"/>
    <mergeCell ref="B29:N29"/>
    <mergeCell ref="AF29:AI29"/>
    <mergeCell ref="B30:N30"/>
    <mergeCell ref="AJ28:AR28"/>
    <mergeCell ref="AS28:AV28"/>
    <mergeCell ref="O28:R28"/>
    <mergeCell ref="S28:AA28"/>
    <mergeCell ref="AB28:AE28"/>
    <mergeCell ref="AJ29:AR29"/>
    <mergeCell ref="AS29:AV29"/>
    <mergeCell ref="O29:R29"/>
    <mergeCell ref="S29:AA29"/>
    <mergeCell ref="AB29:AE29"/>
    <mergeCell ref="AJ30:AR30"/>
    <mergeCell ref="O34:T34"/>
    <mergeCell ref="U34:AV34"/>
    <mergeCell ref="AJ31:AR31"/>
    <mergeCell ref="AS31:AV31"/>
    <mergeCell ref="O33:AV33"/>
    <mergeCell ref="O32:AV32"/>
    <mergeCell ref="AS30:AV30"/>
    <mergeCell ref="O30:R30"/>
    <mergeCell ref="S30:AA30"/>
    <mergeCell ref="AB30:AE30"/>
    <mergeCell ref="B38:N42"/>
    <mergeCell ref="O38:AV38"/>
    <mergeCell ref="O39:AV39"/>
    <mergeCell ref="O40:AV40"/>
    <mergeCell ref="O42:AV42"/>
    <mergeCell ref="B31:N31"/>
    <mergeCell ref="AF31:AI31"/>
    <mergeCell ref="O31:R31"/>
    <mergeCell ref="S31:AA31"/>
    <mergeCell ref="AB31:AE31"/>
    <mergeCell ref="AL37:AV37"/>
    <mergeCell ref="O35:T35"/>
    <mergeCell ref="U35:AF35"/>
    <mergeCell ref="U37:AF37"/>
    <mergeCell ref="B32:N32"/>
    <mergeCell ref="B36:N37"/>
    <mergeCell ref="O36:T36"/>
    <mergeCell ref="U36:AV36"/>
    <mergeCell ref="O37:T37"/>
    <mergeCell ref="B34:N35"/>
    <mergeCell ref="AG35:AK35"/>
    <mergeCell ref="AL35:AV35"/>
    <mergeCell ref="B33:N33"/>
    <mergeCell ref="AG37:AK37"/>
  </mergeCells>
  <phoneticPr fontId="2"/>
  <dataValidations count="2">
    <dataValidation type="list" allowBlank="1" showInputMessage="1" showErrorMessage="1" sqref="AS17:AV17" xr:uid="{00000000-0002-0000-1000-000000000000}">
      <formula1>"kＷ,Ａ,kＶＡ"</formula1>
    </dataValidation>
    <dataValidation type="list" allowBlank="1" showInputMessage="1" showErrorMessage="1" sqref="AB17:AE17" xr:uid="{00000000-0002-0000-10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16</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O36:T36"/>
    <mergeCell ref="U36:AV36"/>
    <mergeCell ref="O37:T37"/>
    <mergeCell ref="U37:AF37"/>
    <mergeCell ref="AL37:AV37"/>
    <mergeCell ref="AG37:AK37"/>
    <mergeCell ref="S31:AA31"/>
    <mergeCell ref="AB31:AE31"/>
    <mergeCell ref="B38:N42"/>
    <mergeCell ref="O38:AV38"/>
    <mergeCell ref="O39:AV39"/>
    <mergeCell ref="O40:AV40"/>
    <mergeCell ref="O42:AV42"/>
    <mergeCell ref="O35:T35"/>
    <mergeCell ref="U35:AF35"/>
    <mergeCell ref="B36:N37"/>
    <mergeCell ref="O31:R31"/>
    <mergeCell ref="B34:N35"/>
    <mergeCell ref="B29:N29"/>
    <mergeCell ref="AF29:AI29"/>
    <mergeCell ref="AJ29:AR29"/>
    <mergeCell ref="AS29:AV29"/>
    <mergeCell ref="O29:R29"/>
    <mergeCell ref="S29:AA29"/>
    <mergeCell ref="AB29:AE29"/>
    <mergeCell ref="U34:AV34"/>
    <mergeCell ref="AJ31:AR31"/>
    <mergeCell ref="B28:N28"/>
    <mergeCell ref="AF28:AI28"/>
    <mergeCell ref="AJ28:AR28"/>
    <mergeCell ref="AS28:AV28"/>
    <mergeCell ref="O28:R28"/>
    <mergeCell ref="S28:AA28"/>
    <mergeCell ref="AB28:AE28"/>
    <mergeCell ref="AG35:AK35"/>
    <mergeCell ref="AL35:AV35"/>
    <mergeCell ref="B30:N30"/>
    <mergeCell ref="AF30:AI30"/>
    <mergeCell ref="AJ30:AR30"/>
    <mergeCell ref="AS30:AV30"/>
    <mergeCell ref="O30:R30"/>
    <mergeCell ref="S30:AA30"/>
    <mergeCell ref="AB30:AE30"/>
    <mergeCell ref="O34:T34"/>
    <mergeCell ref="AS31:AV31"/>
    <mergeCell ref="O33:AV33"/>
    <mergeCell ref="B32:N32"/>
    <mergeCell ref="O32:AV32"/>
    <mergeCell ref="B33:N33"/>
    <mergeCell ref="B31:N31"/>
    <mergeCell ref="AF31:AI31"/>
    <mergeCell ref="AJ27:AR27"/>
    <mergeCell ref="S24:AA24"/>
    <mergeCell ref="AS26:AV26"/>
    <mergeCell ref="AF25:AI25"/>
    <mergeCell ref="AF26:AI26"/>
    <mergeCell ref="AB27:AE27"/>
    <mergeCell ref="AB25:AE25"/>
    <mergeCell ref="AJ25:AR25"/>
    <mergeCell ref="AB26:AE26"/>
    <mergeCell ref="AS27:AV27"/>
    <mergeCell ref="S27:AA27"/>
    <mergeCell ref="H24:N24"/>
    <mergeCell ref="AF24:AI24"/>
    <mergeCell ref="H23:N23"/>
    <mergeCell ref="AF23:AI23"/>
    <mergeCell ref="O24:R24"/>
    <mergeCell ref="O23:R23"/>
    <mergeCell ref="O26:R26"/>
    <mergeCell ref="S26:AA26"/>
    <mergeCell ref="B22:G24"/>
    <mergeCell ref="H22:N22"/>
    <mergeCell ref="B25:G27"/>
    <mergeCell ref="H25:N25"/>
    <mergeCell ref="H26:N26"/>
    <mergeCell ref="H27:N27"/>
    <mergeCell ref="O25:R25"/>
    <mergeCell ref="S25:AA25"/>
    <mergeCell ref="AF27:AI27"/>
    <mergeCell ref="O27:R27"/>
    <mergeCell ref="AS21:AV21"/>
    <mergeCell ref="O21:R21"/>
    <mergeCell ref="S21:AA21"/>
    <mergeCell ref="AB21:AE21"/>
    <mergeCell ref="AS20:AV20"/>
    <mergeCell ref="AJ23:AR23"/>
    <mergeCell ref="AS23:AV23"/>
    <mergeCell ref="AB24:AE24"/>
    <mergeCell ref="AJ26:AR26"/>
    <mergeCell ref="AS25:AV25"/>
    <mergeCell ref="AJ24:AR24"/>
    <mergeCell ref="AS24:AV24"/>
    <mergeCell ref="AJ22:AR22"/>
    <mergeCell ref="AS22:AV22"/>
    <mergeCell ref="O22:R22"/>
    <mergeCell ref="S22:AA22"/>
    <mergeCell ref="AB22:AE22"/>
    <mergeCell ref="AF22:AI22"/>
    <mergeCell ref="S23:AA23"/>
    <mergeCell ref="AB23:AE23"/>
    <mergeCell ref="O20:R20"/>
    <mergeCell ref="S20:AA20"/>
    <mergeCell ref="AB20:AE20"/>
    <mergeCell ref="AJ20:AR20"/>
    <mergeCell ref="H19:N19"/>
    <mergeCell ref="AF19:AI19"/>
    <mergeCell ref="H21:N21"/>
    <mergeCell ref="AF21:AI21"/>
    <mergeCell ref="H20:N20"/>
    <mergeCell ref="AF20:AI20"/>
    <mergeCell ref="AJ21:AR21"/>
    <mergeCell ref="AB17:AE17"/>
    <mergeCell ref="AK18:AQ18"/>
    <mergeCell ref="AS18:AV18"/>
    <mergeCell ref="O18:R18"/>
    <mergeCell ref="AB19:AE19"/>
    <mergeCell ref="AJ19:AR19"/>
    <mergeCell ref="AS19:AV19"/>
    <mergeCell ref="O19:R19"/>
    <mergeCell ref="S19:AA19"/>
    <mergeCell ref="T18:Z18"/>
    <mergeCell ref="AB18:AE18"/>
    <mergeCell ref="B10:N11"/>
    <mergeCell ref="O10:AV11"/>
    <mergeCell ref="B12:N13"/>
    <mergeCell ref="O12:AL13"/>
    <mergeCell ref="AM12:AV12"/>
    <mergeCell ref="AM13:AV13"/>
    <mergeCell ref="B14:N15"/>
    <mergeCell ref="O14:AV15"/>
    <mergeCell ref="B16:G21"/>
    <mergeCell ref="H16:N16"/>
    <mergeCell ref="AF16:AI16"/>
    <mergeCell ref="AJ16:AR16"/>
    <mergeCell ref="AS16:AV16"/>
    <mergeCell ref="O16:R16"/>
    <mergeCell ref="S16:AA16"/>
    <mergeCell ref="AB16:AE16"/>
    <mergeCell ref="H17:N17"/>
    <mergeCell ref="AF17:AI17"/>
    <mergeCell ref="H18:N18"/>
    <mergeCell ref="AF18:AI18"/>
    <mergeCell ref="AJ17:AR17"/>
    <mergeCell ref="AS17:AV17"/>
    <mergeCell ref="O17:R17"/>
    <mergeCell ref="S17:AA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S17:AV17" xr:uid="{00000000-0002-0000-1100-000000000000}">
      <formula1>"kＷ,Ａ,kＶＡ"</formula1>
    </dataValidation>
    <dataValidation type="list" allowBlank="1" showInputMessage="1" showErrorMessage="1" sqref="AB17:AE17" xr:uid="{00000000-0002-0000-11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17</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O36:T36"/>
    <mergeCell ref="U36:AV36"/>
    <mergeCell ref="O37:T37"/>
    <mergeCell ref="U37:AF37"/>
    <mergeCell ref="AL37:AV37"/>
    <mergeCell ref="AG37:AK37"/>
    <mergeCell ref="S31:AA31"/>
    <mergeCell ref="AB31:AE31"/>
    <mergeCell ref="B38:N42"/>
    <mergeCell ref="O38:AV38"/>
    <mergeCell ref="O39:AV39"/>
    <mergeCell ref="O40:AV40"/>
    <mergeCell ref="O42:AV42"/>
    <mergeCell ref="O35:T35"/>
    <mergeCell ref="U35:AF35"/>
    <mergeCell ref="B36:N37"/>
    <mergeCell ref="O31:R31"/>
    <mergeCell ref="B34:N35"/>
    <mergeCell ref="B29:N29"/>
    <mergeCell ref="AF29:AI29"/>
    <mergeCell ref="AJ29:AR29"/>
    <mergeCell ref="AS29:AV29"/>
    <mergeCell ref="O29:R29"/>
    <mergeCell ref="S29:AA29"/>
    <mergeCell ref="AB29:AE29"/>
    <mergeCell ref="U34:AV34"/>
    <mergeCell ref="AJ31:AR31"/>
    <mergeCell ref="B28:N28"/>
    <mergeCell ref="AF28:AI28"/>
    <mergeCell ref="AJ28:AR28"/>
    <mergeCell ref="AS28:AV28"/>
    <mergeCell ref="O28:R28"/>
    <mergeCell ref="S28:AA28"/>
    <mergeCell ref="AB28:AE28"/>
    <mergeCell ref="AG35:AK35"/>
    <mergeCell ref="AL35:AV35"/>
    <mergeCell ref="B30:N30"/>
    <mergeCell ref="AF30:AI30"/>
    <mergeCell ref="AJ30:AR30"/>
    <mergeCell ref="AS30:AV30"/>
    <mergeCell ref="O30:R30"/>
    <mergeCell ref="S30:AA30"/>
    <mergeCell ref="AB30:AE30"/>
    <mergeCell ref="O34:T34"/>
    <mergeCell ref="AS31:AV31"/>
    <mergeCell ref="O33:AV33"/>
    <mergeCell ref="B32:N32"/>
    <mergeCell ref="O32:AV32"/>
    <mergeCell ref="B33:N33"/>
    <mergeCell ref="B31:N31"/>
    <mergeCell ref="AF31:AI31"/>
    <mergeCell ref="AJ27:AR27"/>
    <mergeCell ref="S24:AA24"/>
    <mergeCell ref="AS26:AV26"/>
    <mergeCell ref="AF25:AI25"/>
    <mergeCell ref="AF26:AI26"/>
    <mergeCell ref="AB27:AE27"/>
    <mergeCell ref="AB25:AE25"/>
    <mergeCell ref="AJ25:AR25"/>
    <mergeCell ref="AB26:AE26"/>
    <mergeCell ref="AS27:AV27"/>
    <mergeCell ref="S27:AA27"/>
    <mergeCell ref="H24:N24"/>
    <mergeCell ref="AF24:AI24"/>
    <mergeCell ref="H23:N23"/>
    <mergeCell ref="AF23:AI23"/>
    <mergeCell ref="O24:R24"/>
    <mergeCell ref="O23:R23"/>
    <mergeCell ref="O26:R26"/>
    <mergeCell ref="S26:AA26"/>
    <mergeCell ref="B22:G24"/>
    <mergeCell ref="H22:N22"/>
    <mergeCell ref="B25:G27"/>
    <mergeCell ref="H25:N25"/>
    <mergeCell ref="H26:N26"/>
    <mergeCell ref="H27:N27"/>
    <mergeCell ref="O25:R25"/>
    <mergeCell ref="S25:AA25"/>
    <mergeCell ref="AF27:AI27"/>
    <mergeCell ref="O27:R27"/>
    <mergeCell ref="AS21:AV21"/>
    <mergeCell ref="O21:R21"/>
    <mergeCell ref="S21:AA21"/>
    <mergeCell ref="AB21:AE21"/>
    <mergeCell ref="AS20:AV20"/>
    <mergeCell ref="AJ23:AR23"/>
    <mergeCell ref="AS23:AV23"/>
    <mergeCell ref="AB24:AE24"/>
    <mergeCell ref="AJ26:AR26"/>
    <mergeCell ref="AS25:AV25"/>
    <mergeCell ref="AJ24:AR24"/>
    <mergeCell ref="AS24:AV24"/>
    <mergeCell ref="AJ22:AR22"/>
    <mergeCell ref="AS22:AV22"/>
    <mergeCell ref="O22:R22"/>
    <mergeCell ref="S22:AA22"/>
    <mergeCell ref="AB22:AE22"/>
    <mergeCell ref="AF22:AI22"/>
    <mergeCell ref="S23:AA23"/>
    <mergeCell ref="AB23:AE23"/>
    <mergeCell ref="O20:R20"/>
    <mergeCell ref="S20:AA20"/>
    <mergeCell ref="AB20:AE20"/>
    <mergeCell ref="AJ20:AR20"/>
    <mergeCell ref="H19:N19"/>
    <mergeCell ref="AF19:AI19"/>
    <mergeCell ref="H21:N21"/>
    <mergeCell ref="AF21:AI21"/>
    <mergeCell ref="H20:N20"/>
    <mergeCell ref="AF20:AI20"/>
    <mergeCell ref="AJ21:AR21"/>
    <mergeCell ref="AB17:AE17"/>
    <mergeCell ref="AK18:AQ18"/>
    <mergeCell ref="AS18:AV18"/>
    <mergeCell ref="O18:R18"/>
    <mergeCell ref="AB19:AE19"/>
    <mergeCell ref="AJ19:AR19"/>
    <mergeCell ref="AS19:AV19"/>
    <mergeCell ref="O19:R19"/>
    <mergeCell ref="S19:AA19"/>
    <mergeCell ref="T18:Z18"/>
    <mergeCell ref="AB18:AE18"/>
    <mergeCell ref="B10:N11"/>
    <mergeCell ref="O10:AV11"/>
    <mergeCell ref="B12:N13"/>
    <mergeCell ref="O12:AL13"/>
    <mergeCell ref="AM12:AV12"/>
    <mergeCell ref="AM13:AV13"/>
    <mergeCell ref="B14:N15"/>
    <mergeCell ref="O14:AV15"/>
    <mergeCell ref="B16:G21"/>
    <mergeCell ref="H16:N16"/>
    <mergeCell ref="AF16:AI16"/>
    <mergeCell ref="AJ16:AR16"/>
    <mergeCell ref="AS16:AV16"/>
    <mergeCell ref="O16:R16"/>
    <mergeCell ref="S16:AA16"/>
    <mergeCell ref="AB16:AE16"/>
    <mergeCell ref="H17:N17"/>
    <mergeCell ref="AF17:AI17"/>
    <mergeCell ref="H18:N18"/>
    <mergeCell ref="AF18:AI18"/>
    <mergeCell ref="AJ17:AR17"/>
    <mergeCell ref="AS17:AV17"/>
    <mergeCell ref="O17:R17"/>
    <mergeCell ref="S17:AA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S17:AV17" xr:uid="{00000000-0002-0000-1200-000000000000}">
      <formula1>"kＷ,Ａ,kＶＡ"</formula1>
    </dataValidation>
    <dataValidation type="list" allowBlank="1" showInputMessage="1" showErrorMessage="1" sqref="AB17:AE17" xr:uid="{00000000-0002-0000-12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18</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8:N9"/>
    <mergeCell ref="O8:AH9"/>
    <mergeCell ref="AI8:AV8"/>
    <mergeCell ref="AI9:AV9"/>
    <mergeCell ref="B1:AV1"/>
    <mergeCell ref="B3:N3"/>
    <mergeCell ref="O3:AV3"/>
    <mergeCell ref="B4:N4"/>
    <mergeCell ref="O4:AV4"/>
    <mergeCell ref="B6:N7"/>
    <mergeCell ref="O6:P6"/>
    <mergeCell ref="Q6:U6"/>
    <mergeCell ref="V6:AV6"/>
    <mergeCell ref="O7:AV7"/>
    <mergeCell ref="B5:N5"/>
    <mergeCell ref="O5:AL5"/>
    <mergeCell ref="AM5:AQ5"/>
    <mergeCell ref="AR5:AV5"/>
    <mergeCell ref="B10:N11"/>
    <mergeCell ref="O10:AV11"/>
    <mergeCell ref="B12:N13"/>
    <mergeCell ref="O12:AL13"/>
    <mergeCell ref="AM12:AV12"/>
    <mergeCell ref="AM13:AV13"/>
    <mergeCell ref="T18:Z18"/>
    <mergeCell ref="AB18:AE18"/>
    <mergeCell ref="AS19:AV19"/>
    <mergeCell ref="O19:R19"/>
    <mergeCell ref="S19:AA19"/>
    <mergeCell ref="B14:N15"/>
    <mergeCell ref="O14:AV15"/>
    <mergeCell ref="B16:G21"/>
    <mergeCell ref="H16:N16"/>
    <mergeCell ref="AF16:AI16"/>
    <mergeCell ref="AJ16:AR16"/>
    <mergeCell ref="AS16:AV16"/>
    <mergeCell ref="O16:R16"/>
    <mergeCell ref="S16:AA16"/>
    <mergeCell ref="AB16:AE16"/>
    <mergeCell ref="AJ17:AR17"/>
    <mergeCell ref="AS17:AV17"/>
    <mergeCell ref="O17:R17"/>
    <mergeCell ref="S17:AA17"/>
    <mergeCell ref="AB17:AE17"/>
    <mergeCell ref="H17:N17"/>
    <mergeCell ref="AF17:AI17"/>
    <mergeCell ref="H19:N19"/>
    <mergeCell ref="AF19:AI19"/>
    <mergeCell ref="H18:N18"/>
    <mergeCell ref="AF18:AI18"/>
    <mergeCell ref="AK18:AQ18"/>
    <mergeCell ref="AS18:AV18"/>
    <mergeCell ref="O18:R18"/>
    <mergeCell ref="AB19:AE19"/>
    <mergeCell ref="AJ19:AR19"/>
    <mergeCell ref="H21:N21"/>
    <mergeCell ref="AF21:AI21"/>
    <mergeCell ref="H20:N20"/>
    <mergeCell ref="AF20:AI20"/>
    <mergeCell ref="AJ20:AR20"/>
    <mergeCell ref="AS20:AV20"/>
    <mergeCell ref="O20:R20"/>
    <mergeCell ref="S20:AA20"/>
    <mergeCell ref="AB20:AE20"/>
    <mergeCell ref="AJ21:AR21"/>
    <mergeCell ref="AS21:AV21"/>
    <mergeCell ref="O21:R21"/>
    <mergeCell ref="S21:AA21"/>
    <mergeCell ref="AB21:AE21"/>
    <mergeCell ref="B25:G27"/>
    <mergeCell ref="H25:N25"/>
    <mergeCell ref="AS24:AV24"/>
    <mergeCell ref="O24:R24"/>
    <mergeCell ref="S24:AA24"/>
    <mergeCell ref="AB24:AE24"/>
    <mergeCell ref="H27:N27"/>
    <mergeCell ref="AB27:AE27"/>
    <mergeCell ref="B22:G24"/>
    <mergeCell ref="AJ25:AR25"/>
    <mergeCell ref="AJ23:AR23"/>
    <mergeCell ref="AS23:AV23"/>
    <mergeCell ref="O23:R23"/>
    <mergeCell ref="AF24:AI24"/>
    <mergeCell ref="AJ24:AR24"/>
    <mergeCell ref="AS22:AV22"/>
    <mergeCell ref="O22:R22"/>
    <mergeCell ref="AJ22:AR22"/>
    <mergeCell ref="AF27:AI27"/>
    <mergeCell ref="AJ27:AR27"/>
    <mergeCell ref="AS27:AV27"/>
    <mergeCell ref="O27:R27"/>
    <mergeCell ref="S27:AA27"/>
    <mergeCell ref="H22:N22"/>
    <mergeCell ref="AF22:AI22"/>
    <mergeCell ref="S23:AA23"/>
    <mergeCell ref="AB23:AE23"/>
    <mergeCell ref="H23:N23"/>
    <mergeCell ref="AF23:AI23"/>
    <mergeCell ref="S22:AA22"/>
    <mergeCell ref="AB22:AE22"/>
    <mergeCell ref="H24:N24"/>
    <mergeCell ref="H26:N26"/>
    <mergeCell ref="AF26:AI26"/>
    <mergeCell ref="AS26:AV26"/>
    <mergeCell ref="O26:R26"/>
    <mergeCell ref="S26:AA26"/>
    <mergeCell ref="AF25:AI25"/>
    <mergeCell ref="AS25:AV25"/>
    <mergeCell ref="O25:R25"/>
    <mergeCell ref="S25:AA25"/>
    <mergeCell ref="AB25:AE25"/>
    <mergeCell ref="AB26:AE26"/>
    <mergeCell ref="AJ26:AR26"/>
    <mergeCell ref="B28:N28"/>
    <mergeCell ref="AF28:AI28"/>
    <mergeCell ref="AF30:AI30"/>
    <mergeCell ref="B29:N29"/>
    <mergeCell ref="AF29:AI29"/>
    <mergeCell ref="B30:N30"/>
    <mergeCell ref="AJ28:AR28"/>
    <mergeCell ref="AS28:AV28"/>
    <mergeCell ref="O28:R28"/>
    <mergeCell ref="S28:AA28"/>
    <mergeCell ref="AB28:AE28"/>
    <mergeCell ref="AJ29:AR29"/>
    <mergeCell ref="AS29:AV29"/>
    <mergeCell ref="O29:R29"/>
    <mergeCell ref="S29:AA29"/>
    <mergeCell ref="AB29:AE29"/>
    <mergeCell ref="AJ30:AR30"/>
    <mergeCell ref="O34:T34"/>
    <mergeCell ref="U34:AV34"/>
    <mergeCell ref="AJ31:AR31"/>
    <mergeCell ref="AS31:AV31"/>
    <mergeCell ref="O33:AV33"/>
    <mergeCell ref="O32:AV32"/>
    <mergeCell ref="AS30:AV30"/>
    <mergeCell ref="O30:R30"/>
    <mergeCell ref="S30:AA30"/>
    <mergeCell ref="AB30:AE30"/>
    <mergeCell ref="B38:N42"/>
    <mergeCell ref="O38:AV38"/>
    <mergeCell ref="O39:AV39"/>
    <mergeCell ref="O40:AV40"/>
    <mergeCell ref="O42:AV42"/>
    <mergeCell ref="B31:N31"/>
    <mergeCell ref="AF31:AI31"/>
    <mergeCell ref="O31:R31"/>
    <mergeCell ref="S31:AA31"/>
    <mergeCell ref="AB31:AE31"/>
    <mergeCell ref="AL37:AV37"/>
    <mergeCell ref="O35:T35"/>
    <mergeCell ref="U35:AF35"/>
    <mergeCell ref="U37:AF37"/>
    <mergeCell ref="B32:N32"/>
    <mergeCell ref="B36:N37"/>
    <mergeCell ref="O36:T36"/>
    <mergeCell ref="U36:AV36"/>
    <mergeCell ref="O37:T37"/>
    <mergeCell ref="B34:N35"/>
    <mergeCell ref="AG35:AK35"/>
    <mergeCell ref="AL35:AV35"/>
    <mergeCell ref="B33:N33"/>
    <mergeCell ref="AG37:AK37"/>
  </mergeCells>
  <phoneticPr fontId="2"/>
  <dataValidations count="2">
    <dataValidation type="list" allowBlank="1" showInputMessage="1" showErrorMessage="1" sqref="AS17:AV17" xr:uid="{00000000-0002-0000-1300-000000000000}">
      <formula1>"kＷ,Ａ,kＶＡ"</formula1>
    </dataValidation>
    <dataValidation type="list" allowBlank="1" showInputMessage="1" showErrorMessage="1" sqref="AB17:AE17" xr:uid="{00000000-0002-0000-13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19</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8:N9"/>
    <mergeCell ref="O8:AH9"/>
    <mergeCell ref="AI8:AV8"/>
    <mergeCell ref="AI9:AV9"/>
    <mergeCell ref="B1:AV1"/>
    <mergeCell ref="B3:N3"/>
    <mergeCell ref="O3:AV3"/>
    <mergeCell ref="B4:N4"/>
    <mergeCell ref="O4:AV4"/>
    <mergeCell ref="B6:N7"/>
    <mergeCell ref="O6:P6"/>
    <mergeCell ref="Q6:U6"/>
    <mergeCell ref="V6:AV6"/>
    <mergeCell ref="O7:AV7"/>
    <mergeCell ref="B5:N5"/>
    <mergeCell ref="O5:AL5"/>
    <mergeCell ref="AM5:AQ5"/>
    <mergeCell ref="AR5:AV5"/>
    <mergeCell ref="B10:N11"/>
    <mergeCell ref="O10:AV11"/>
    <mergeCell ref="B12:N13"/>
    <mergeCell ref="O12:AL13"/>
    <mergeCell ref="AM12:AV12"/>
    <mergeCell ref="AM13:AV13"/>
    <mergeCell ref="T18:Z18"/>
    <mergeCell ref="AB18:AE18"/>
    <mergeCell ref="AS19:AV19"/>
    <mergeCell ref="O19:R19"/>
    <mergeCell ref="S19:AA19"/>
    <mergeCell ref="B14:N15"/>
    <mergeCell ref="O14:AV15"/>
    <mergeCell ref="B16:G21"/>
    <mergeCell ref="H16:N16"/>
    <mergeCell ref="AF16:AI16"/>
    <mergeCell ref="AJ16:AR16"/>
    <mergeCell ref="AS16:AV16"/>
    <mergeCell ref="O16:R16"/>
    <mergeCell ref="S16:AA16"/>
    <mergeCell ref="AB16:AE16"/>
    <mergeCell ref="AJ17:AR17"/>
    <mergeCell ref="AS17:AV17"/>
    <mergeCell ref="O17:R17"/>
    <mergeCell ref="S17:AA17"/>
    <mergeCell ref="AB17:AE17"/>
    <mergeCell ref="H17:N17"/>
    <mergeCell ref="AF17:AI17"/>
    <mergeCell ref="H19:N19"/>
    <mergeCell ref="AF19:AI19"/>
    <mergeCell ref="H18:N18"/>
    <mergeCell ref="AF18:AI18"/>
    <mergeCell ref="AK18:AQ18"/>
    <mergeCell ref="AS18:AV18"/>
    <mergeCell ref="O18:R18"/>
    <mergeCell ref="AB19:AE19"/>
    <mergeCell ref="AJ19:AR19"/>
    <mergeCell ref="H21:N21"/>
    <mergeCell ref="AF21:AI21"/>
    <mergeCell ref="H20:N20"/>
    <mergeCell ref="AF20:AI20"/>
    <mergeCell ref="AJ20:AR20"/>
    <mergeCell ref="AS20:AV20"/>
    <mergeCell ref="O20:R20"/>
    <mergeCell ref="S20:AA20"/>
    <mergeCell ref="AB20:AE20"/>
    <mergeCell ref="AJ21:AR21"/>
    <mergeCell ref="AS21:AV21"/>
    <mergeCell ref="O21:R21"/>
    <mergeCell ref="S21:AA21"/>
    <mergeCell ref="AB21:AE21"/>
    <mergeCell ref="B25:G27"/>
    <mergeCell ref="H25:N25"/>
    <mergeCell ref="AS24:AV24"/>
    <mergeCell ref="O24:R24"/>
    <mergeCell ref="S24:AA24"/>
    <mergeCell ref="AB24:AE24"/>
    <mergeCell ref="H27:N27"/>
    <mergeCell ref="AB27:AE27"/>
    <mergeCell ref="B22:G24"/>
    <mergeCell ref="AJ25:AR25"/>
    <mergeCell ref="AJ23:AR23"/>
    <mergeCell ref="AS23:AV23"/>
    <mergeCell ref="O23:R23"/>
    <mergeCell ref="AF24:AI24"/>
    <mergeCell ref="AJ24:AR24"/>
    <mergeCell ref="AS22:AV22"/>
    <mergeCell ref="O22:R22"/>
    <mergeCell ref="AJ22:AR22"/>
    <mergeCell ref="AF27:AI27"/>
    <mergeCell ref="AJ27:AR27"/>
    <mergeCell ref="AS27:AV27"/>
    <mergeCell ref="O27:R27"/>
    <mergeCell ref="S27:AA27"/>
    <mergeCell ref="H22:N22"/>
    <mergeCell ref="AF22:AI22"/>
    <mergeCell ref="S23:AA23"/>
    <mergeCell ref="AB23:AE23"/>
    <mergeCell ref="H23:N23"/>
    <mergeCell ref="AF23:AI23"/>
    <mergeCell ref="S22:AA22"/>
    <mergeCell ref="AB22:AE22"/>
    <mergeCell ref="H24:N24"/>
    <mergeCell ref="H26:N26"/>
    <mergeCell ref="AF26:AI26"/>
    <mergeCell ref="AS26:AV26"/>
    <mergeCell ref="O26:R26"/>
    <mergeCell ref="S26:AA26"/>
    <mergeCell ref="AF25:AI25"/>
    <mergeCell ref="AS25:AV25"/>
    <mergeCell ref="O25:R25"/>
    <mergeCell ref="S25:AA25"/>
    <mergeCell ref="AB25:AE25"/>
    <mergeCell ref="AB26:AE26"/>
    <mergeCell ref="AJ26:AR26"/>
    <mergeCell ref="B28:N28"/>
    <mergeCell ref="AF28:AI28"/>
    <mergeCell ref="AF30:AI30"/>
    <mergeCell ref="B29:N29"/>
    <mergeCell ref="AF29:AI29"/>
    <mergeCell ref="B30:N30"/>
    <mergeCell ref="AJ28:AR28"/>
    <mergeCell ref="AS28:AV28"/>
    <mergeCell ref="O28:R28"/>
    <mergeCell ref="S28:AA28"/>
    <mergeCell ref="AB28:AE28"/>
    <mergeCell ref="AJ29:AR29"/>
    <mergeCell ref="AS29:AV29"/>
    <mergeCell ref="O29:R29"/>
    <mergeCell ref="S29:AA29"/>
    <mergeCell ref="AB29:AE29"/>
    <mergeCell ref="AJ30:AR30"/>
    <mergeCell ref="O34:T34"/>
    <mergeCell ref="U34:AV34"/>
    <mergeCell ref="AJ31:AR31"/>
    <mergeCell ref="AS31:AV31"/>
    <mergeCell ref="O33:AV33"/>
    <mergeCell ref="O32:AV32"/>
    <mergeCell ref="AS30:AV30"/>
    <mergeCell ref="O30:R30"/>
    <mergeCell ref="S30:AA30"/>
    <mergeCell ref="AB30:AE30"/>
    <mergeCell ref="B38:N42"/>
    <mergeCell ref="O38:AV38"/>
    <mergeCell ref="O39:AV39"/>
    <mergeCell ref="O40:AV40"/>
    <mergeCell ref="O42:AV42"/>
    <mergeCell ref="B31:N31"/>
    <mergeCell ref="AF31:AI31"/>
    <mergeCell ref="O31:R31"/>
    <mergeCell ref="S31:AA31"/>
    <mergeCell ref="AB31:AE31"/>
    <mergeCell ref="AL37:AV37"/>
    <mergeCell ref="O35:T35"/>
    <mergeCell ref="U35:AF35"/>
    <mergeCell ref="U37:AF37"/>
    <mergeCell ref="B32:N32"/>
    <mergeCell ref="B36:N37"/>
    <mergeCell ref="O36:T36"/>
    <mergeCell ref="U36:AV36"/>
    <mergeCell ref="O37:T37"/>
    <mergeCell ref="B34:N35"/>
    <mergeCell ref="AG35:AK35"/>
    <mergeCell ref="AL35:AV35"/>
    <mergeCell ref="B33:N33"/>
    <mergeCell ref="AG37:AK37"/>
  </mergeCells>
  <phoneticPr fontId="2"/>
  <dataValidations count="2">
    <dataValidation type="list" allowBlank="1" showInputMessage="1" showErrorMessage="1" sqref="AS17:AV17" xr:uid="{00000000-0002-0000-1400-000000000000}">
      <formula1>"kＷ,Ａ,kＶＡ"</formula1>
    </dataValidation>
    <dataValidation type="list" allowBlank="1" showInputMessage="1" showErrorMessage="1" sqref="AB17:AE17" xr:uid="{00000000-0002-0000-14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20</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O36:T36"/>
    <mergeCell ref="U36:AV36"/>
    <mergeCell ref="O37:T37"/>
    <mergeCell ref="U37:AF37"/>
    <mergeCell ref="AL37:AV37"/>
    <mergeCell ref="AG37:AK37"/>
    <mergeCell ref="S31:AA31"/>
    <mergeCell ref="AB31:AE31"/>
    <mergeCell ref="B38:N42"/>
    <mergeCell ref="O38:AV38"/>
    <mergeCell ref="O39:AV39"/>
    <mergeCell ref="O40:AV40"/>
    <mergeCell ref="O42:AV42"/>
    <mergeCell ref="O35:T35"/>
    <mergeCell ref="U35:AF35"/>
    <mergeCell ref="B36:N37"/>
    <mergeCell ref="O31:R31"/>
    <mergeCell ref="B34:N35"/>
    <mergeCell ref="B29:N29"/>
    <mergeCell ref="AF29:AI29"/>
    <mergeCell ref="AJ29:AR29"/>
    <mergeCell ref="AS29:AV29"/>
    <mergeCell ref="O29:R29"/>
    <mergeCell ref="S29:AA29"/>
    <mergeCell ref="AB29:AE29"/>
    <mergeCell ref="U34:AV34"/>
    <mergeCell ref="AJ31:AR31"/>
    <mergeCell ref="B28:N28"/>
    <mergeCell ref="AF28:AI28"/>
    <mergeCell ref="AJ28:AR28"/>
    <mergeCell ref="AS28:AV28"/>
    <mergeCell ref="O28:R28"/>
    <mergeCell ref="S28:AA28"/>
    <mergeCell ref="AB28:AE28"/>
    <mergeCell ref="AG35:AK35"/>
    <mergeCell ref="AL35:AV35"/>
    <mergeCell ref="B30:N30"/>
    <mergeCell ref="AF30:AI30"/>
    <mergeCell ref="AJ30:AR30"/>
    <mergeCell ref="AS30:AV30"/>
    <mergeCell ref="O30:R30"/>
    <mergeCell ref="S30:AA30"/>
    <mergeCell ref="AB30:AE30"/>
    <mergeCell ref="O34:T34"/>
    <mergeCell ref="AS31:AV31"/>
    <mergeCell ref="O33:AV33"/>
    <mergeCell ref="B32:N32"/>
    <mergeCell ref="O32:AV32"/>
    <mergeCell ref="B33:N33"/>
    <mergeCell ref="B31:N31"/>
    <mergeCell ref="AF31:AI31"/>
    <mergeCell ref="AJ27:AR27"/>
    <mergeCell ref="S24:AA24"/>
    <mergeCell ref="AS26:AV26"/>
    <mergeCell ref="AF25:AI25"/>
    <mergeCell ref="AF26:AI26"/>
    <mergeCell ref="AB27:AE27"/>
    <mergeCell ref="AB25:AE25"/>
    <mergeCell ref="AJ25:AR25"/>
    <mergeCell ref="AB26:AE26"/>
    <mergeCell ref="AS27:AV27"/>
    <mergeCell ref="S27:AA27"/>
    <mergeCell ref="H24:N24"/>
    <mergeCell ref="AF24:AI24"/>
    <mergeCell ref="H23:N23"/>
    <mergeCell ref="AF23:AI23"/>
    <mergeCell ref="O24:R24"/>
    <mergeCell ref="O23:R23"/>
    <mergeCell ref="O26:R26"/>
    <mergeCell ref="S26:AA26"/>
    <mergeCell ref="B22:G24"/>
    <mergeCell ref="H22:N22"/>
    <mergeCell ref="B25:G27"/>
    <mergeCell ref="H25:N25"/>
    <mergeCell ref="H26:N26"/>
    <mergeCell ref="H27:N27"/>
    <mergeCell ref="O25:R25"/>
    <mergeCell ref="S25:AA25"/>
    <mergeCell ref="AF27:AI27"/>
    <mergeCell ref="O27:R27"/>
    <mergeCell ref="AS21:AV21"/>
    <mergeCell ref="O21:R21"/>
    <mergeCell ref="S21:AA21"/>
    <mergeCell ref="AB21:AE21"/>
    <mergeCell ref="AS20:AV20"/>
    <mergeCell ref="AJ23:AR23"/>
    <mergeCell ref="AS23:AV23"/>
    <mergeCell ref="AB24:AE24"/>
    <mergeCell ref="AJ26:AR26"/>
    <mergeCell ref="AS25:AV25"/>
    <mergeCell ref="AJ24:AR24"/>
    <mergeCell ref="AS24:AV24"/>
    <mergeCell ref="AJ22:AR22"/>
    <mergeCell ref="AS22:AV22"/>
    <mergeCell ref="O22:R22"/>
    <mergeCell ref="S22:AA22"/>
    <mergeCell ref="AB22:AE22"/>
    <mergeCell ref="AF22:AI22"/>
    <mergeCell ref="S23:AA23"/>
    <mergeCell ref="AB23:AE23"/>
    <mergeCell ref="O20:R20"/>
    <mergeCell ref="S20:AA20"/>
    <mergeCell ref="AB20:AE20"/>
    <mergeCell ref="AJ20:AR20"/>
    <mergeCell ref="H19:N19"/>
    <mergeCell ref="AF19:AI19"/>
    <mergeCell ref="H21:N21"/>
    <mergeCell ref="AF21:AI21"/>
    <mergeCell ref="H20:N20"/>
    <mergeCell ref="AF20:AI20"/>
    <mergeCell ref="AJ21:AR21"/>
    <mergeCell ref="AB17:AE17"/>
    <mergeCell ref="AK18:AQ18"/>
    <mergeCell ref="AS18:AV18"/>
    <mergeCell ref="O18:R18"/>
    <mergeCell ref="AB19:AE19"/>
    <mergeCell ref="AJ19:AR19"/>
    <mergeCell ref="AS19:AV19"/>
    <mergeCell ref="O19:R19"/>
    <mergeCell ref="S19:AA19"/>
    <mergeCell ref="T18:Z18"/>
    <mergeCell ref="AB18:AE18"/>
    <mergeCell ref="B10:N11"/>
    <mergeCell ref="O10:AV11"/>
    <mergeCell ref="B12:N13"/>
    <mergeCell ref="O12:AL13"/>
    <mergeCell ref="AM12:AV12"/>
    <mergeCell ref="AM13:AV13"/>
    <mergeCell ref="B14:N15"/>
    <mergeCell ref="O14:AV15"/>
    <mergeCell ref="B16:G21"/>
    <mergeCell ref="H16:N16"/>
    <mergeCell ref="AF16:AI16"/>
    <mergeCell ref="AJ16:AR16"/>
    <mergeCell ref="AS16:AV16"/>
    <mergeCell ref="O16:R16"/>
    <mergeCell ref="S16:AA16"/>
    <mergeCell ref="AB16:AE16"/>
    <mergeCell ref="H17:N17"/>
    <mergeCell ref="AF17:AI17"/>
    <mergeCell ref="H18:N18"/>
    <mergeCell ref="AF18:AI18"/>
    <mergeCell ref="AJ17:AR17"/>
    <mergeCell ref="AS17:AV17"/>
    <mergeCell ref="O17:R17"/>
    <mergeCell ref="S17:AA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S17:AV17" xr:uid="{00000000-0002-0000-1500-000000000000}">
      <formula1>"kＷ,Ａ,kＶＡ"</formula1>
    </dataValidation>
    <dataValidation type="list" allowBlank="1" showInputMessage="1" showErrorMessage="1" sqref="AB17:AE17" xr:uid="{00000000-0002-0000-15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21</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8:N9"/>
    <mergeCell ref="O8:AH9"/>
    <mergeCell ref="AI8:AV8"/>
    <mergeCell ref="AI9:AV9"/>
    <mergeCell ref="B1:AV1"/>
    <mergeCell ref="B3:N3"/>
    <mergeCell ref="O3:AV3"/>
    <mergeCell ref="B4:N4"/>
    <mergeCell ref="O4:AV4"/>
    <mergeCell ref="B6:N7"/>
    <mergeCell ref="O6:P6"/>
    <mergeCell ref="Q6:U6"/>
    <mergeCell ref="V6:AV6"/>
    <mergeCell ref="O7:AV7"/>
    <mergeCell ref="B5:N5"/>
    <mergeCell ref="O5:AL5"/>
    <mergeCell ref="AM5:AQ5"/>
    <mergeCell ref="AR5:AV5"/>
    <mergeCell ref="B10:N11"/>
    <mergeCell ref="O10:AV11"/>
    <mergeCell ref="B12:N13"/>
    <mergeCell ref="O12:AL13"/>
    <mergeCell ref="AM12:AV12"/>
    <mergeCell ref="AM13:AV13"/>
    <mergeCell ref="T18:Z18"/>
    <mergeCell ref="AB18:AE18"/>
    <mergeCell ref="AS19:AV19"/>
    <mergeCell ref="O19:R19"/>
    <mergeCell ref="S19:AA19"/>
    <mergeCell ref="B14:N15"/>
    <mergeCell ref="O14:AV15"/>
    <mergeCell ref="B16:G21"/>
    <mergeCell ref="H16:N16"/>
    <mergeCell ref="AF16:AI16"/>
    <mergeCell ref="AJ16:AR16"/>
    <mergeCell ref="AS16:AV16"/>
    <mergeCell ref="O16:R16"/>
    <mergeCell ref="S16:AA16"/>
    <mergeCell ref="AB16:AE16"/>
    <mergeCell ref="AJ17:AR17"/>
    <mergeCell ref="AS17:AV17"/>
    <mergeCell ref="O17:R17"/>
    <mergeCell ref="S17:AA17"/>
    <mergeCell ref="AB17:AE17"/>
    <mergeCell ref="H17:N17"/>
    <mergeCell ref="AF17:AI17"/>
    <mergeCell ref="H19:N19"/>
    <mergeCell ref="AF19:AI19"/>
    <mergeCell ref="H18:N18"/>
    <mergeCell ref="AF18:AI18"/>
    <mergeCell ref="AK18:AQ18"/>
    <mergeCell ref="AS18:AV18"/>
    <mergeCell ref="O18:R18"/>
    <mergeCell ref="AB19:AE19"/>
    <mergeCell ref="AJ19:AR19"/>
    <mergeCell ref="H21:N21"/>
    <mergeCell ref="AF21:AI21"/>
    <mergeCell ref="H20:N20"/>
    <mergeCell ref="AF20:AI20"/>
    <mergeCell ref="AJ20:AR20"/>
    <mergeCell ref="AS20:AV20"/>
    <mergeCell ref="O20:R20"/>
    <mergeCell ref="S20:AA20"/>
    <mergeCell ref="AB20:AE20"/>
    <mergeCell ref="AJ21:AR21"/>
    <mergeCell ref="AS21:AV21"/>
    <mergeCell ref="O21:R21"/>
    <mergeCell ref="S21:AA21"/>
    <mergeCell ref="AB21:AE21"/>
    <mergeCell ref="B25:G27"/>
    <mergeCell ref="H25:N25"/>
    <mergeCell ref="AS24:AV24"/>
    <mergeCell ref="O24:R24"/>
    <mergeCell ref="S24:AA24"/>
    <mergeCell ref="AB24:AE24"/>
    <mergeCell ref="H27:N27"/>
    <mergeCell ref="AB27:AE27"/>
    <mergeCell ref="B22:G24"/>
    <mergeCell ref="AJ25:AR25"/>
    <mergeCell ref="AJ23:AR23"/>
    <mergeCell ref="AS23:AV23"/>
    <mergeCell ref="O23:R23"/>
    <mergeCell ref="AF24:AI24"/>
    <mergeCell ref="AJ24:AR24"/>
    <mergeCell ref="AS22:AV22"/>
    <mergeCell ref="O22:R22"/>
    <mergeCell ref="AJ22:AR22"/>
    <mergeCell ref="AF27:AI27"/>
    <mergeCell ref="AJ27:AR27"/>
    <mergeCell ref="AS27:AV27"/>
    <mergeCell ref="O27:R27"/>
    <mergeCell ref="S27:AA27"/>
    <mergeCell ref="H22:N22"/>
    <mergeCell ref="AF22:AI22"/>
    <mergeCell ref="S23:AA23"/>
    <mergeCell ref="AB23:AE23"/>
    <mergeCell ref="H23:N23"/>
    <mergeCell ref="AF23:AI23"/>
    <mergeCell ref="S22:AA22"/>
    <mergeCell ref="AB22:AE22"/>
    <mergeCell ref="H24:N24"/>
    <mergeCell ref="H26:N26"/>
    <mergeCell ref="AF26:AI26"/>
    <mergeCell ref="AS26:AV26"/>
    <mergeCell ref="O26:R26"/>
    <mergeCell ref="S26:AA26"/>
    <mergeCell ref="AF25:AI25"/>
    <mergeCell ref="AS25:AV25"/>
    <mergeCell ref="O25:R25"/>
    <mergeCell ref="S25:AA25"/>
    <mergeCell ref="AB25:AE25"/>
    <mergeCell ref="AB26:AE26"/>
    <mergeCell ref="AJ26:AR26"/>
    <mergeCell ref="B28:N28"/>
    <mergeCell ref="AF28:AI28"/>
    <mergeCell ref="AF30:AI30"/>
    <mergeCell ref="B29:N29"/>
    <mergeCell ref="AF29:AI29"/>
    <mergeCell ref="B30:N30"/>
    <mergeCell ref="AJ28:AR28"/>
    <mergeCell ref="AS28:AV28"/>
    <mergeCell ref="O28:R28"/>
    <mergeCell ref="S28:AA28"/>
    <mergeCell ref="AB28:AE28"/>
    <mergeCell ref="AJ29:AR29"/>
    <mergeCell ref="AS29:AV29"/>
    <mergeCell ref="O29:R29"/>
    <mergeCell ref="S29:AA29"/>
    <mergeCell ref="AB29:AE29"/>
    <mergeCell ref="AJ30:AR30"/>
    <mergeCell ref="O34:T34"/>
    <mergeCell ref="U34:AV34"/>
    <mergeCell ref="AJ31:AR31"/>
    <mergeCell ref="AS31:AV31"/>
    <mergeCell ref="O33:AV33"/>
    <mergeCell ref="O32:AV32"/>
    <mergeCell ref="AS30:AV30"/>
    <mergeCell ref="O30:R30"/>
    <mergeCell ref="S30:AA30"/>
    <mergeCell ref="AB30:AE30"/>
    <mergeCell ref="B38:N42"/>
    <mergeCell ref="O38:AV38"/>
    <mergeCell ref="O39:AV39"/>
    <mergeCell ref="O40:AV40"/>
    <mergeCell ref="O42:AV42"/>
    <mergeCell ref="B31:N31"/>
    <mergeCell ref="AF31:AI31"/>
    <mergeCell ref="O31:R31"/>
    <mergeCell ref="S31:AA31"/>
    <mergeCell ref="AB31:AE31"/>
    <mergeCell ref="AL37:AV37"/>
    <mergeCell ref="O35:T35"/>
    <mergeCell ref="U35:AF35"/>
    <mergeCell ref="U37:AF37"/>
    <mergeCell ref="B32:N32"/>
    <mergeCell ref="B36:N37"/>
    <mergeCell ref="O36:T36"/>
    <mergeCell ref="U36:AV36"/>
    <mergeCell ref="O37:T37"/>
    <mergeCell ref="B34:N35"/>
    <mergeCell ref="AG35:AK35"/>
    <mergeCell ref="AL35:AV35"/>
    <mergeCell ref="B33:N33"/>
    <mergeCell ref="AG37:AK37"/>
  </mergeCells>
  <phoneticPr fontId="2"/>
  <dataValidations count="2">
    <dataValidation type="list" allowBlank="1" showInputMessage="1" showErrorMessage="1" sqref="AS17:AV17" xr:uid="{00000000-0002-0000-1600-000000000000}">
      <formula1>"kＷ,Ａ,kＶＡ"</formula1>
    </dataValidation>
    <dataValidation type="list" allowBlank="1" showInputMessage="1" showErrorMessage="1" sqref="AB17:AE17" xr:uid="{00000000-0002-0000-16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22</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O36:T36"/>
    <mergeCell ref="U36:AV36"/>
    <mergeCell ref="O37:T37"/>
    <mergeCell ref="U37:AF37"/>
    <mergeCell ref="AL37:AV37"/>
    <mergeCell ref="AG37:AK37"/>
    <mergeCell ref="S31:AA31"/>
    <mergeCell ref="AB31:AE31"/>
    <mergeCell ref="B38:N42"/>
    <mergeCell ref="O38:AV38"/>
    <mergeCell ref="O39:AV39"/>
    <mergeCell ref="O40:AV40"/>
    <mergeCell ref="O42:AV42"/>
    <mergeCell ref="O35:T35"/>
    <mergeCell ref="U35:AF35"/>
    <mergeCell ref="B36:N37"/>
    <mergeCell ref="O31:R31"/>
    <mergeCell ref="B34:N35"/>
    <mergeCell ref="B29:N29"/>
    <mergeCell ref="AF29:AI29"/>
    <mergeCell ref="AJ29:AR29"/>
    <mergeCell ref="AS29:AV29"/>
    <mergeCell ref="O29:R29"/>
    <mergeCell ref="S29:AA29"/>
    <mergeCell ref="AB29:AE29"/>
    <mergeCell ref="U34:AV34"/>
    <mergeCell ref="AJ31:AR31"/>
    <mergeCell ref="B28:N28"/>
    <mergeCell ref="AF28:AI28"/>
    <mergeCell ref="AJ28:AR28"/>
    <mergeCell ref="AS28:AV28"/>
    <mergeCell ref="O28:R28"/>
    <mergeCell ref="S28:AA28"/>
    <mergeCell ref="AB28:AE28"/>
    <mergeCell ref="AG35:AK35"/>
    <mergeCell ref="AL35:AV35"/>
    <mergeCell ref="B30:N30"/>
    <mergeCell ref="AF30:AI30"/>
    <mergeCell ref="AJ30:AR30"/>
    <mergeCell ref="AS30:AV30"/>
    <mergeCell ref="O30:R30"/>
    <mergeCell ref="S30:AA30"/>
    <mergeCell ref="AB30:AE30"/>
    <mergeCell ref="O34:T34"/>
    <mergeCell ref="AS31:AV31"/>
    <mergeCell ref="O33:AV33"/>
    <mergeCell ref="B32:N32"/>
    <mergeCell ref="O32:AV32"/>
    <mergeCell ref="B33:N33"/>
    <mergeCell ref="B31:N31"/>
    <mergeCell ref="AF31:AI31"/>
    <mergeCell ref="AJ27:AR27"/>
    <mergeCell ref="S24:AA24"/>
    <mergeCell ref="AS26:AV26"/>
    <mergeCell ref="AF25:AI25"/>
    <mergeCell ref="AF26:AI26"/>
    <mergeCell ref="AB27:AE27"/>
    <mergeCell ref="AB25:AE25"/>
    <mergeCell ref="AJ25:AR25"/>
    <mergeCell ref="AB26:AE26"/>
    <mergeCell ref="AS27:AV27"/>
    <mergeCell ref="S27:AA27"/>
    <mergeCell ref="H24:N24"/>
    <mergeCell ref="AF24:AI24"/>
    <mergeCell ref="H23:N23"/>
    <mergeCell ref="AF23:AI23"/>
    <mergeCell ref="O24:R24"/>
    <mergeCell ref="O23:R23"/>
    <mergeCell ref="O26:R26"/>
    <mergeCell ref="S26:AA26"/>
    <mergeCell ref="B22:G24"/>
    <mergeCell ref="H22:N22"/>
    <mergeCell ref="B25:G27"/>
    <mergeCell ref="H25:N25"/>
    <mergeCell ref="H26:N26"/>
    <mergeCell ref="H27:N27"/>
    <mergeCell ref="O25:R25"/>
    <mergeCell ref="S25:AA25"/>
    <mergeCell ref="AF27:AI27"/>
    <mergeCell ref="O27:R27"/>
    <mergeCell ref="AS21:AV21"/>
    <mergeCell ref="O21:R21"/>
    <mergeCell ref="S21:AA21"/>
    <mergeCell ref="AB21:AE21"/>
    <mergeCell ref="AS20:AV20"/>
    <mergeCell ref="AJ23:AR23"/>
    <mergeCell ref="AS23:AV23"/>
    <mergeCell ref="AB24:AE24"/>
    <mergeCell ref="AJ26:AR26"/>
    <mergeCell ref="AS25:AV25"/>
    <mergeCell ref="AJ24:AR24"/>
    <mergeCell ref="AS24:AV24"/>
    <mergeCell ref="AJ22:AR22"/>
    <mergeCell ref="AS22:AV22"/>
    <mergeCell ref="O22:R22"/>
    <mergeCell ref="S22:AA22"/>
    <mergeCell ref="AB22:AE22"/>
    <mergeCell ref="AF22:AI22"/>
    <mergeCell ref="S23:AA23"/>
    <mergeCell ref="AB23:AE23"/>
    <mergeCell ref="O20:R20"/>
    <mergeCell ref="S20:AA20"/>
    <mergeCell ref="AB20:AE20"/>
    <mergeCell ref="AJ20:AR20"/>
    <mergeCell ref="H19:N19"/>
    <mergeCell ref="AF19:AI19"/>
    <mergeCell ref="H21:N21"/>
    <mergeCell ref="AF21:AI21"/>
    <mergeCell ref="H20:N20"/>
    <mergeCell ref="AF20:AI20"/>
    <mergeCell ref="AJ21:AR21"/>
    <mergeCell ref="AB17:AE17"/>
    <mergeCell ref="AK18:AQ18"/>
    <mergeCell ref="AS18:AV18"/>
    <mergeCell ref="O18:R18"/>
    <mergeCell ref="AB19:AE19"/>
    <mergeCell ref="AJ19:AR19"/>
    <mergeCell ref="AS19:AV19"/>
    <mergeCell ref="O19:R19"/>
    <mergeCell ref="S19:AA19"/>
    <mergeCell ref="T18:Z18"/>
    <mergeCell ref="AB18:AE18"/>
    <mergeCell ref="B10:N11"/>
    <mergeCell ref="O10:AV11"/>
    <mergeCell ref="B12:N13"/>
    <mergeCell ref="O12:AL13"/>
    <mergeCell ref="AM12:AV12"/>
    <mergeCell ref="AM13:AV13"/>
    <mergeCell ref="B14:N15"/>
    <mergeCell ref="O14:AV15"/>
    <mergeCell ref="B16:G21"/>
    <mergeCell ref="H16:N16"/>
    <mergeCell ref="AF16:AI16"/>
    <mergeCell ref="AJ16:AR16"/>
    <mergeCell ref="AS16:AV16"/>
    <mergeCell ref="O16:R16"/>
    <mergeCell ref="S16:AA16"/>
    <mergeCell ref="AB16:AE16"/>
    <mergeCell ref="H17:N17"/>
    <mergeCell ref="AF17:AI17"/>
    <mergeCell ref="H18:N18"/>
    <mergeCell ref="AF18:AI18"/>
    <mergeCell ref="AJ17:AR17"/>
    <mergeCell ref="AS17:AV17"/>
    <mergeCell ref="O17:R17"/>
    <mergeCell ref="S17:AA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S17:AV17" xr:uid="{00000000-0002-0000-1700-000000000000}">
      <formula1>"kＷ,Ａ,kＶＡ"</formula1>
    </dataValidation>
    <dataValidation type="list" allowBlank="1" showInputMessage="1" showErrorMessage="1" sqref="AB17:AE17" xr:uid="{00000000-0002-0000-17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23</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O36:T36"/>
    <mergeCell ref="U36:AV36"/>
    <mergeCell ref="O37:T37"/>
    <mergeCell ref="U37:AF37"/>
    <mergeCell ref="AL37:AV37"/>
    <mergeCell ref="AG37:AK37"/>
    <mergeCell ref="S31:AA31"/>
    <mergeCell ref="AB31:AE31"/>
    <mergeCell ref="B38:N42"/>
    <mergeCell ref="O38:AV38"/>
    <mergeCell ref="O39:AV39"/>
    <mergeCell ref="O40:AV40"/>
    <mergeCell ref="O42:AV42"/>
    <mergeCell ref="O35:T35"/>
    <mergeCell ref="U35:AF35"/>
    <mergeCell ref="B36:N37"/>
    <mergeCell ref="O31:R31"/>
    <mergeCell ref="B34:N35"/>
    <mergeCell ref="B29:N29"/>
    <mergeCell ref="AF29:AI29"/>
    <mergeCell ref="AJ29:AR29"/>
    <mergeCell ref="AS29:AV29"/>
    <mergeCell ref="O29:R29"/>
    <mergeCell ref="S29:AA29"/>
    <mergeCell ref="AB29:AE29"/>
    <mergeCell ref="U34:AV34"/>
    <mergeCell ref="AJ31:AR31"/>
    <mergeCell ref="B28:N28"/>
    <mergeCell ref="AF28:AI28"/>
    <mergeCell ref="AJ28:AR28"/>
    <mergeCell ref="AS28:AV28"/>
    <mergeCell ref="O28:R28"/>
    <mergeCell ref="S28:AA28"/>
    <mergeCell ref="AB28:AE28"/>
    <mergeCell ref="AG35:AK35"/>
    <mergeCell ref="AL35:AV35"/>
    <mergeCell ref="B30:N30"/>
    <mergeCell ref="AF30:AI30"/>
    <mergeCell ref="AJ30:AR30"/>
    <mergeCell ref="AS30:AV30"/>
    <mergeCell ref="O30:R30"/>
    <mergeCell ref="S30:AA30"/>
    <mergeCell ref="AB30:AE30"/>
    <mergeCell ref="O34:T34"/>
    <mergeCell ref="AS31:AV31"/>
    <mergeCell ref="O33:AV33"/>
    <mergeCell ref="B32:N32"/>
    <mergeCell ref="O32:AV32"/>
    <mergeCell ref="B33:N33"/>
    <mergeCell ref="B31:N31"/>
    <mergeCell ref="AF31:AI31"/>
    <mergeCell ref="AJ27:AR27"/>
    <mergeCell ref="S24:AA24"/>
    <mergeCell ref="AS26:AV26"/>
    <mergeCell ref="AF25:AI25"/>
    <mergeCell ref="AF26:AI26"/>
    <mergeCell ref="AB27:AE27"/>
    <mergeCell ref="AB25:AE25"/>
    <mergeCell ref="AJ25:AR25"/>
    <mergeCell ref="AB26:AE26"/>
    <mergeCell ref="AS27:AV27"/>
    <mergeCell ref="S27:AA27"/>
    <mergeCell ref="H24:N24"/>
    <mergeCell ref="AF24:AI24"/>
    <mergeCell ref="H23:N23"/>
    <mergeCell ref="AF23:AI23"/>
    <mergeCell ref="O24:R24"/>
    <mergeCell ref="O23:R23"/>
    <mergeCell ref="O26:R26"/>
    <mergeCell ref="S26:AA26"/>
    <mergeCell ref="B22:G24"/>
    <mergeCell ref="H22:N22"/>
    <mergeCell ref="B25:G27"/>
    <mergeCell ref="H25:N25"/>
    <mergeCell ref="H26:N26"/>
    <mergeCell ref="H27:N27"/>
    <mergeCell ref="O25:R25"/>
    <mergeCell ref="S25:AA25"/>
    <mergeCell ref="AF27:AI27"/>
    <mergeCell ref="O27:R27"/>
    <mergeCell ref="AS21:AV21"/>
    <mergeCell ref="O21:R21"/>
    <mergeCell ref="S21:AA21"/>
    <mergeCell ref="AB21:AE21"/>
    <mergeCell ref="AS20:AV20"/>
    <mergeCell ref="AJ23:AR23"/>
    <mergeCell ref="AS23:AV23"/>
    <mergeCell ref="AB24:AE24"/>
    <mergeCell ref="AJ26:AR26"/>
    <mergeCell ref="AS25:AV25"/>
    <mergeCell ref="AJ24:AR24"/>
    <mergeCell ref="AS24:AV24"/>
    <mergeCell ref="AJ22:AR22"/>
    <mergeCell ref="AS22:AV22"/>
    <mergeCell ref="O22:R22"/>
    <mergeCell ref="S22:AA22"/>
    <mergeCell ref="AB22:AE22"/>
    <mergeCell ref="AF22:AI22"/>
    <mergeCell ref="S23:AA23"/>
    <mergeCell ref="AB23:AE23"/>
    <mergeCell ref="O20:R20"/>
    <mergeCell ref="S20:AA20"/>
    <mergeCell ref="AB20:AE20"/>
    <mergeCell ref="AJ20:AR20"/>
    <mergeCell ref="H19:N19"/>
    <mergeCell ref="AF19:AI19"/>
    <mergeCell ref="H21:N21"/>
    <mergeCell ref="AF21:AI21"/>
    <mergeCell ref="H20:N20"/>
    <mergeCell ref="AF20:AI20"/>
    <mergeCell ref="AJ21:AR21"/>
    <mergeCell ref="AB17:AE17"/>
    <mergeCell ref="AK18:AQ18"/>
    <mergeCell ref="AS18:AV18"/>
    <mergeCell ref="O18:R18"/>
    <mergeCell ref="AB19:AE19"/>
    <mergeCell ref="AJ19:AR19"/>
    <mergeCell ref="AS19:AV19"/>
    <mergeCell ref="O19:R19"/>
    <mergeCell ref="S19:AA19"/>
    <mergeCell ref="T18:Z18"/>
    <mergeCell ref="AB18:AE18"/>
    <mergeCell ref="B10:N11"/>
    <mergeCell ref="O10:AV11"/>
    <mergeCell ref="B12:N13"/>
    <mergeCell ref="O12:AL13"/>
    <mergeCell ref="AM12:AV12"/>
    <mergeCell ref="AM13:AV13"/>
    <mergeCell ref="B14:N15"/>
    <mergeCell ref="O14:AV15"/>
    <mergeCell ref="B16:G21"/>
    <mergeCell ref="H16:N16"/>
    <mergeCell ref="AF16:AI16"/>
    <mergeCell ref="AJ16:AR16"/>
    <mergeCell ref="AS16:AV16"/>
    <mergeCell ref="O16:R16"/>
    <mergeCell ref="S16:AA16"/>
    <mergeCell ref="AB16:AE16"/>
    <mergeCell ref="H17:N17"/>
    <mergeCell ref="AF17:AI17"/>
    <mergeCell ref="H18:N18"/>
    <mergeCell ref="AF18:AI18"/>
    <mergeCell ref="AJ17:AR17"/>
    <mergeCell ref="AS17:AV17"/>
    <mergeCell ref="O17:R17"/>
    <mergeCell ref="S17:AA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S17:AV17" xr:uid="{00000000-0002-0000-1800-000000000000}">
      <formula1>"kＷ,Ａ,kＶＡ"</formula1>
    </dataValidation>
    <dataValidation type="list" allowBlank="1" showInputMessage="1" showErrorMessage="1" sqref="AB17:AE17" xr:uid="{00000000-0002-0000-18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2"/>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24</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8:N9"/>
    <mergeCell ref="O8:AH9"/>
    <mergeCell ref="AI8:AV8"/>
    <mergeCell ref="AI9:AV9"/>
    <mergeCell ref="B1:AV1"/>
    <mergeCell ref="B3:N3"/>
    <mergeCell ref="O3:AV3"/>
    <mergeCell ref="B4:N4"/>
    <mergeCell ref="O4:AV4"/>
    <mergeCell ref="B6:N7"/>
    <mergeCell ref="O6:P6"/>
    <mergeCell ref="Q6:U6"/>
    <mergeCell ref="V6:AV6"/>
    <mergeCell ref="O7:AV7"/>
    <mergeCell ref="B5:N5"/>
    <mergeCell ref="O5:AL5"/>
    <mergeCell ref="AM5:AQ5"/>
    <mergeCell ref="AR5:AV5"/>
    <mergeCell ref="B10:N11"/>
    <mergeCell ref="O10:AV11"/>
    <mergeCell ref="B12:N13"/>
    <mergeCell ref="O12:AL13"/>
    <mergeCell ref="AM12:AV12"/>
    <mergeCell ref="AM13:AV13"/>
    <mergeCell ref="T18:Z18"/>
    <mergeCell ref="AB18:AE18"/>
    <mergeCell ref="AS19:AV19"/>
    <mergeCell ref="O19:R19"/>
    <mergeCell ref="S19:AA19"/>
    <mergeCell ref="B14:N15"/>
    <mergeCell ref="O14:AV15"/>
    <mergeCell ref="B16:G21"/>
    <mergeCell ref="H16:N16"/>
    <mergeCell ref="AF16:AI16"/>
    <mergeCell ref="AJ16:AR16"/>
    <mergeCell ref="AS16:AV16"/>
    <mergeCell ref="O16:R16"/>
    <mergeCell ref="S16:AA16"/>
    <mergeCell ref="AB16:AE16"/>
    <mergeCell ref="AJ17:AR17"/>
    <mergeCell ref="AS17:AV17"/>
    <mergeCell ref="O17:R17"/>
    <mergeCell ref="S17:AA17"/>
    <mergeCell ref="AB17:AE17"/>
    <mergeCell ref="H17:N17"/>
    <mergeCell ref="AF17:AI17"/>
    <mergeCell ref="H19:N19"/>
    <mergeCell ref="AF19:AI19"/>
    <mergeCell ref="H18:N18"/>
    <mergeCell ref="AF18:AI18"/>
    <mergeCell ref="AK18:AQ18"/>
    <mergeCell ref="AS18:AV18"/>
    <mergeCell ref="O18:R18"/>
    <mergeCell ref="AB19:AE19"/>
    <mergeCell ref="AJ19:AR19"/>
    <mergeCell ref="H21:N21"/>
    <mergeCell ref="AF21:AI21"/>
    <mergeCell ref="H20:N20"/>
    <mergeCell ref="AF20:AI20"/>
    <mergeCell ref="AJ20:AR20"/>
    <mergeCell ref="AS20:AV20"/>
    <mergeCell ref="O20:R20"/>
    <mergeCell ref="S20:AA20"/>
    <mergeCell ref="AB20:AE20"/>
    <mergeCell ref="AJ21:AR21"/>
    <mergeCell ref="AS21:AV21"/>
    <mergeCell ref="O21:R21"/>
    <mergeCell ref="S21:AA21"/>
    <mergeCell ref="AB21:AE21"/>
    <mergeCell ref="B25:G27"/>
    <mergeCell ref="H25:N25"/>
    <mergeCell ref="AS24:AV24"/>
    <mergeCell ref="O24:R24"/>
    <mergeCell ref="S24:AA24"/>
    <mergeCell ref="AB24:AE24"/>
    <mergeCell ref="H27:N27"/>
    <mergeCell ref="AB27:AE27"/>
    <mergeCell ref="B22:G24"/>
    <mergeCell ref="AJ25:AR25"/>
    <mergeCell ref="AJ23:AR23"/>
    <mergeCell ref="AS23:AV23"/>
    <mergeCell ref="O23:R23"/>
    <mergeCell ref="AF24:AI24"/>
    <mergeCell ref="AJ24:AR24"/>
    <mergeCell ref="AS22:AV22"/>
    <mergeCell ref="O22:R22"/>
    <mergeCell ref="AJ22:AR22"/>
    <mergeCell ref="AF27:AI27"/>
    <mergeCell ref="AJ27:AR27"/>
    <mergeCell ref="AS27:AV27"/>
    <mergeCell ref="O27:R27"/>
    <mergeCell ref="S27:AA27"/>
    <mergeCell ref="H22:N22"/>
    <mergeCell ref="AF22:AI22"/>
    <mergeCell ref="S23:AA23"/>
    <mergeCell ref="AB23:AE23"/>
    <mergeCell ref="H23:N23"/>
    <mergeCell ref="AF23:AI23"/>
    <mergeCell ref="S22:AA22"/>
    <mergeCell ref="AB22:AE22"/>
    <mergeCell ref="H24:N24"/>
    <mergeCell ref="H26:N26"/>
    <mergeCell ref="AF26:AI26"/>
    <mergeCell ref="AS26:AV26"/>
    <mergeCell ref="O26:R26"/>
    <mergeCell ref="S26:AA26"/>
    <mergeCell ref="AF25:AI25"/>
    <mergeCell ref="AS25:AV25"/>
    <mergeCell ref="O25:R25"/>
    <mergeCell ref="S25:AA25"/>
    <mergeCell ref="AB25:AE25"/>
    <mergeCell ref="AB26:AE26"/>
    <mergeCell ref="AJ26:AR26"/>
    <mergeCell ref="B28:N28"/>
    <mergeCell ref="AF28:AI28"/>
    <mergeCell ref="AF30:AI30"/>
    <mergeCell ref="B29:N29"/>
    <mergeCell ref="AF29:AI29"/>
    <mergeCell ref="B30:N30"/>
    <mergeCell ref="AJ28:AR28"/>
    <mergeCell ref="AS28:AV28"/>
    <mergeCell ref="O28:R28"/>
    <mergeCell ref="S28:AA28"/>
    <mergeCell ref="AB28:AE28"/>
    <mergeCell ref="AJ29:AR29"/>
    <mergeCell ref="AS29:AV29"/>
    <mergeCell ref="O29:R29"/>
    <mergeCell ref="S29:AA29"/>
    <mergeCell ref="AB29:AE29"/>
    <mergeCell ref="AJ30:AR30"/>
    <mergeCell ref="O34:T34"/>
    <mergeCell ref="U34:AV34"/>
    <mergeCell ref="AJ31:AR31"/>
    <mergeCell ref="AS31:AV31"/>
    <mergeCell ref="O33:AV33"/>
    <mergeCell ref="O32:AV32"/>
    <mergeCell ref="AS30:AV30"/>
    <mergeCell ref="O30:R30"/>
    <mergeCell ref="S30:AA30"/>
    <mergeCell ref="AB30:AE30"/>
    <mergeCell ref="B38:N42"/>
    <mergeCell ref="O38:AV38"/>
    <mergeCell ref="O39:AV39"/>
    <mergeCell ref="O40:AV40"/>
    <mergeCell ref="O42:AV42"/>
    <mergeCell ref="B31:N31"/>
    <mergeCell ref="AF31:AI31"/>
    <mergeCell ref="O31:R31"/>
    <mergeCell ref="S31:AA31"/>
    <mergeCell ref="AB31:AE31"/>
    <mergeCell ref="AL37:AV37"/>
    <mergeCell ref="O35:T35"/>
    <mergeCell ref="U35:AF35"/>
    <mergeCell ref="U37:AF37"/>
    <mergeCell ref="B32:N32"/>
    <mergeCell ref="B36:N37"/>
    <mergeCell ref="O36:T36"/>
    <mergeCell ref="U36:AV36"/>
    <mergeCell ref="O37:T37"/>
    <mergeCell ref="B34:N35"/>
    <mergeCell ref="AG35:AK35"/>
    <mergeCell ref="AL35:AV35"/>
    <mergeCell ref="B33:N33"/>
    <mergeCell ref="AG37:AK37"/>
  </mergeCells>
  <phoneticPr fontId="2"/>
  <dataValidations count="2">
    <dataValidation type="list" allowBlank="1" showInputMessage="1" showErrorMessage="1" sqref="AS17:AV17" xr:uid="{00000000-0002-0000-1900-000000000000}">
      <formula1>"kＷ,Ａ,kＶＡ"</formula1>
    </dataValidation>
    <dataValidation type="list" allowBlank="1" showInputMessage="1" showErrorMessage="1" sqref="AB17:AE17" xr:uid="{00000000-0002-0000-19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25</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O36:T36"/>
    <mergeCell ref="U36:AV36"/>
    <mergeCell ref="O37:T37"/>
    <mergeCell ref="U37:AF37"/>
    <mergeCell ref="AL37:AV37"/>
    <mergeCell ref="AG37:AK37"/>
    <mergeCell ref="S31:AA31"/>
    <mergeCell ref="AB31:AE31"/>
    <mergeCell ref="B38:N42"/>
    <mergeCell ref="O38:AV38"/>
    <mergeCell ref="O39:AV39"/>
    <mergeCell ref="O40:AV40"/>
    <mergeCell ref="O42:AV42"/>
    <mergeCell ref="O35:T35"/>
    <mergeCell ref="U35:AF35"/>
    <mergeCell ref="B36:N37"/>
    <mergeCell ref="O31:R31"/>
    <mergeCell ref="B34:N35"/>
    <mergeCell ref="B29:N29"/>
    <mergeCell ref="AF29:AI29"/>
    <mergeCell ref="AJ29:AR29"/>
    <mergeCell ref="AS29:AV29"/>
    <mergeCell ref="O29:R29"/>
    <mergeCell ref="S29:AA29"/>
    <mergeCell ref="AB29:AE29"/>
    <mergeCell ref="U34:AV34"/>
    <mergeCell ref="AJ31:AR31"/>
    <mergeCell ref="B28:N28"/>
    <mergeCell ref="AF28:AI28"/>
    <mergeCell ref="AJ28:AR28"/>
    <mergeCell ref="AS28:AV28"/>
    <mergeCell ref="O28:R28"/>
    <mergeCell ref="S28:AA28"/>
    <mergeCell ref="AB28:AE28"/>
    <mergeCell ref="AG35:AK35"/>
    <mergeCell ref="AL35:AV35"/>
    <mergeCell ref="B30:N30"/>
    <mergeCell ref="AF30:AI30"/>
    <mergeCell ref="AJ30:AR30"/>
    <mergeCell ref="AS30:AV30"/>
    <mergeCell ref="O30:R30"/>
    <mergeCell ref="S30:AA30"/>
    <mergeCell ref="AB30:AE30"/>
    <mergeCell ref="O34:T34"/>
    <mergeCell ref="AS31:AV31"/>
    <mergeCell ref="O33:AV33"/>
    <mergeCell ref="B32:N32"/>
    <mergeCell ref="O32:AV32"/>
    <mergeCell ref="B33:N33"/>
    <mergeCell ref="B31:N31"/>
    <mergeCell ref="AF31:AI31"/>
    <mergeCell ref="AJ27:AR27"/>
    <mergeCell ref="S24:AA24"/>
    <mergeCell ref="AS26:AV26"/>
    <mergeCell ref="AF25:AI25"/>
    <mergeCell ref="AF26:AI26"/>
    <mergeCell ref="AB27:AE27"/>
    <mergeCell ref="AB25:AE25"/>
    <mergeCell ref="AJ25:AR25"/>
    <mergeCell ref="AB26:AE26"/>
    <mergeCell ref="AS27:AV27"/>
    <mergeCell ref="S27:AA27"/>
    <mergeCell ref="H24:N24"/>
    <mergeCell ref="AF24:AI24"/>
    <mergeCell ref="H23:N23"/>
    <mergeCell ref="AF23:AI23"/>
    <mergeCell ref="O24:R24"/>
    <mergeCell ref="O23:R23"/>
    <mergeCell ref="O26:R26"/>
    <mergeCell ref="S26:AA26"/>
    <mergeCell ref="B22:G24"/>
    <mergeCell ref="H22:N22"/>
    <mergeCell ref="B25:G27"/>
    <mergeCell ref="H25:N25"/>
    <mergeCell ref="H26:N26"/>
    <mergeCell ref="H27:N27"/>
    <mergeCell ref="O25:R25"/>
    <mergeCell ref="S25:AA25"/>
    <mergeCell ref="AF27:AI27"/>
    <mergeCell ref="O27:R27"/>
    <mergeCell ref="AS21:AV21"/>
    <mergeCell ref="O21:R21"/>
    <mergeCell ref="S21:AA21"/>
    <mergeCell ref="AB21:AE21"/>
    <mergeCell ref="AS20:AV20"/>
    <mergeCell ref="AJ23:AR23"/>
    <mergeCell ref="AS23:AV23"/>
    <mergeCell ref="AB24:AE24"/>
    <mergeCell ref="AJ26:AR26"/>
    <mergeCell ref="AS25:AV25"/>
    <mergeCell ref="AJ24:AR24"/>
    <mergeCell ref="AS24:AV24"/>
    <mergeCell ref="AJ22:AR22"/>
    <mergeCell ref="AS22:AV22"/>
    <mergeCell ref="O22:R22"/>
    <mergeCell ref="S22:AA22"/>
    <mergeCell ref="AB22:AE22"/>
    <mergeCell ref="AF22:AI22"/>
    <mergeCell ref="S23:AA23"/>
    <mergeCell ref="AB23:AE23"/>
    <mergeCell ref="O20:R20"/>
    <mergeCell ref="S20:AA20"/>
    <mergeCell ref="AB20:AE20"/>
    <mergeCell ref="AJ20:AR20"/>
    <mergeCell ref="H19:N19"/>
    <mergeCell ref="AF19:AI19"/>
    <mergeCell ref="H21:N21"/>
    <mergeCell ref="AF21:AI21"/>
    <mergeCell ref="H20:N20"/>
    <mergeCell ref="AF20:AI20"/>
    <mergeCell ref="AJ21:AR21"/>
    <mergeCell ref="AB17:AE17"/>
    <mergeCell ref="AK18:AQ18"/>
    <mergeCell ref="AS18:AV18"/>
    <mergeCell ref="O18:R18"/>
    <mergeCell ref="AB19:AE19"/>
    <mergeCell ref="AJ19:AR19"/>
    <mergeCell ref="AS19:AV19"/>
    <mergeCell ref="O19:R19"/>
    <mergeCell ref="S19:AA19"/>
    <mergeCell ref="T18:Z18"/>
    <mergeCell ref="AB18:AE18"/>
    <mergeCell ref="B10:N11"/>
    <mergeCell ref="O10:AV11"/>
    <mergeCell ref="B12:N13"/>
    <mergeCell ref="O12:AL13"/>
    <mergeCell ref="AM12:AV12"/>
    <mergeCell ref="AM13:AV13"/>
    <mergeCell ref="B14:N15"/>
    <mergeCell ref="O14:AV15"/>
    <mergeCell ref="B16:G21"/>
    <mergeCell ref="H16:N16"/>
    <mergeCell ref="AF16:AI16"/>
    <mergeCell ref="AJ16:AR16"/>
    <mergeCell ref="AS16:AV16"/>
    <mergeCell ref="O16:R16"/>
    <mergeCell ref="S16:AA16"/>
    <mergeCell ref="AB16:AE16"/>
    <mergeCell ref="H17:N17"/>
    <mergeCell ref="AF17:AI17"/>
    <mergeCell ref="H18:N18"/>
    <mergeCell ref="AF18:AI18"/>
    <mergeCell ref="AJ17:AR17"/>
    <mergeCell ref="AS17:AV17"/>
    <mergeCell ref="O17:R17"/>
    <mergeCell ref="S17:AA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S17:AV17" xr:uid="{00000000-0002-0000-1A00-000000000000}">
      <formula1>"kＷ,Ａ,kＶＡ"</formula1>
    </dataValidation>
    <dataValidation type="list" allowBlank="1" showInputMessage="1" showErrorMessage="1" sqref="AB17:AE17" xr:uid="{00000000-0002-0000-1A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26</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8:N9"/>
    <mergeCell ref="O8:AH9"/>
    <mergeCell ref="AI8:AV8"/>
    <mergeCell ref="AI9:AV9"/>
    <mergeCell ref="B1:AV1"/>
    <mergeCell ref="B3:N3"/>
    <mergeCell ref="O3:AV3"/>
    <mergeCell ref="B4:N4"/>
    <mergeCell ref="O4:AV4"/>
    <mergeCell ref="B6:N7"/>
    <mergeCell ref="O6:P6"/>
    <mergeCell ref="Q6:U6"/>
    <mergeCell ref="V6:AV6"/>
    <mergeCell ref="O7:AV7"/>
    <mergeCell ref="B5:N5"/>
    <mergeCell ref="O5:AL5"/>
    <mergeCell ref="AM5:AQ5"/>
    <mergeCell ref="AR5:AV5"/>
    <mergeCell ref="B10:N11"/>
    <mergeCell ref="O10:AV11"/>
    <mergeCell ref="B12:N13"/>
    <mergeCell ref="O12:AL13"/>
    <mergeCell ref="AM12:AV12"/>
    <mergeCell ref="AM13:AV13"/>
    <mergeCell ref="T18:Z18"/>
    <mergeCell ref="AB18:AE18"/>
    <mergeCell ref="AS19:AV19"/>
    <mergeCell ref="O19:R19"/>
    <mergeCell ref="S19:AA19"/>
    <mergeCell ref="B14:N15"/>
    <mergeCell ref="O14:AV15"/>
    <mergeCell ref="B16:G21"/>
    <mergeCell ref="H16:N16"/>
    <mergeCell ref="AF16:AI16"/>
    <mergeCell ref="AJ16:AR16"/>
    <mergeCell ref="AS16:AV16"/>
    <mergeCell ref="O16:R16"/>
    <mergeCell ref="S16:AA16"/>
    <mergeCell ref="AB16:AE16"/>
    <mergeCell ref="AJ17:AR17"/>
    <mergeCell ref="AS17:AV17"/>
    <mergeCell ref="O17:R17"/>
    <mergeCell ref="S17:AA17"/>
    <mergeCell ref="AB17:AE17"/>
    <mergeCell ref="H17:N17"/>
    <mergeCell ref="AF17:AI17"/>
    <mergeCell ref="H19:N19"/>
    <mergeCell ref="AF19:AI19"/>
    <mergeCell ref="H18:N18"/>
    <mergeCell ref="AF18:AI18"/>
    <mergeCell ref="AK18:AQ18"/>
    <mergeCell ref="AS18:AV18"/>
    <mergeCell ref="O18:R18"/>
    <mergeCell ref="AB19:AE19"/>
    <mergeCell ref="AJ19:AR19"/>
    <mergeCell ref="H21:N21"/>
    <mergeCell ref="AF21:AI21"/>
    <mergeCell ref="H20:N20"/>
    <mergeCell ref="AF20:AI20"/>
    <mergeCell ref="AJ20:AR20"/>
    <mergeCell ref="AS20:AV20"/>
    <mergeCell ref="O20:R20"/>
    <mergeCell ref="S20:AA20"/>
    <mergeCell ref="AB20:AE20"/>
    <mergeCell ref="AJ21:AR21"/>
    <mergeCell ref="AS21:AV21"/>
    <mergeCell ref="O21:R21"/>
    <mergeCell ref="S21:AA21"/>
    <mergeCell ref="AB21:AE21"/>
    <mergeCell ref="B25:G27"/>
    <mergeCell ref="H25:N25"/>
    <mergeCell ref="AS24:AV24"/>
    <mergeCell ref="O24:R24"/>
    <mergeCell ref="S24:AA24"/>
    <mergeCell ref="AB24:AE24"/>
    <mergeCell ref="H27:N27"/>
    <mergeCell ref="AB27:AE27"/>
    <mergeCell ref="B22:G24"/>
    <mergeCell ref="AJ25:AR25"/>
    <mergeCell ref="AJ23:AR23"/>
    <mergeCell ref="AS23:AV23"/>
    <mergeCell ref="O23:R23"/>
    <mergeCell ref="AF24:AI24"/>
    <mergeCell ref="AJ24:AR24"/>
    <mergeCell ref="AS22:AV22"/>
    <mergeCell ref="O22:R22"/>
    <mergeCell ref="AJ22:AR22"/>
    <mergeCell ref="AF27:AI27"/>
    <mergeCell ref="AJ27:AR27"/>
    <mergeCell ref="AS27:AV27"/>
    <mergeCell ref="O27:R27"/>
    <mergeCell ref="S27:AA27"/>
    <mergeCell ref="H22:N22"/>
    <mergeCell ref="AF22:AI22"/>
    <mergeCell ref="S23:AA23"/>
    <mergeCell ref="AB23:AE23"/>
    <mergeCell ref="H23:N23"/>
    <mergeCell ref="AF23:AI23"/>
    <mergeCell ref="S22:AA22"/>
    <mergeCell ref="AB22:AE22"/>
    <mergeCell ref="H24:N24"/>
    <mergeCell ref="H26:N26"/>
    <mergeCell ref="AF26:AI26"/>
    <mergeCell ref="AS26:AV26"/>
    <mergeCell ref="O26:R26"/>
    <mergeCell ref="S26:AA26"/>
    <mergeCell ref="AF25:AI25"/>
    <mergeCell ref="AS25:AV25"/>
    <mergeCell ref="O25:R25"/>
    <mergeCell ref="S25:AA25"/>
    <mergeCell ref="AB25:AE25"/>
    <mergeCell ref="AB26:AE26"/>
    <mergeCell ref="AJ26:AR26"/>
    <mergeCell ref="B28:N28"/>
    <mergeCell ref="AF28:AI28"/>
    <mergeCell ref="AF30:AI30"/>
    <mergeCell ref="B29:N29"/>
    <mergeCell ref="AF29:AI29"/>
    <mergeCell ref="B30:N30"/>
    <mergeCell ref="AJ28:AR28"/>
    <mergeCell ref="AS28:AV28"/>
    <mergeCell ref="O28:R28"/>
    <mergeCell ref="S28:AA28"/>
    <mergeCell ref="AB28:AE28"/>
    <mergeCell ref="AJ29:AR29"/>
    <mergeCell ref="AS29:AV29"/>
    <mergeCell ref="O29:R29"/>
    <mergeCell ref="S29:AA29"/>
    <mergeCell ref="AB29:AE29"/>
    <mergeCell ref="AJ30:AR30"/>
    <mergeCell ref="O34:T34"/>
    <mergeCell ref="U34:AV34"/>
    <mergeCell ref="AJ31:AR31"/>
    <mergeCell ref="AS31:AV31"/>
    <mergeCell ref="O33:AV33"/>
    <mergeCell ref="O32:AV32"/>
    <mergeCell ref="AS30:AV30"/>
    <mergeCell ref="O30:R30"/>
    <mergeCell ref="S30:AA30"/>
    <mergeCell ref="AB30:AE30"/>
    <mergeCell ref="B38:N42"/>
    <mergeCell ref="O38:AV38"/>
    <mergeCell ref="O39:AV39"/>
    <mergeCell ref="O40:AV40"/>
    <mergeCell ref="O42:AV42"/>
    <mergeCell ref="B31:N31"/>
    <mergeCell ref="AF31:AI31"/>
    <mergeCell ref="O31:R31"/>
    <mergeCell ref="S31:AA31"/>
    <mergeCell ref="AB31:AE31"/>
    <mergeCell ref="AL37:AV37"/>
    <mergeCell ref="O35:T35"/>
    <mergeCell ref="U35:AF35"/>
    <mergeCell ref="U37:AF37"/>
    <mergeCell ref="B32:N32"/>
    <mergeCell ref="B36:N37"/>
    <mergeCell ref="O36:T36"/>
    <mergeCell ref="U36:AV36"/>
    <mergeCell ref="O37:T37"/>
    <mergeCell ref="B34:N35"/>
    <mergeCell ref="AG35:AK35"/>
    <mergeCell ref="AL35:AV35"/>
    <mergeCell ref="B33:N33"/>
    <mergeCell ref="AG37:AK37"/>
  </mergeCells>
  <phoneticPr fontId="2"/>
  <dataValidations count="2">
    <dataValidation type="list" allowBlank="1" showInputMessage="1" showErrorMessage="1" sqref="AS17:AV17" xr:uid="{00000000-0002-0000-1B00-000000000000}">
      <formula1>"kＷ,Ａ,kＶＡ"</formula1>
    </dataValidation>
    <dataValidation type="list" allowBlank="1" showInputMessage="1" showErrorMessage="1" sqref="AB17:AE17" xr:uid="{00000000-0002-0000-1B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27</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8:N9"/>
    <mergeCell ref="O8:AH9"/>
    <mergeCell ref="AI8:AV8"/>
    <mergeCell ref="AI9:AV9"/>
    <mergeCell ref="B1:AV1"/>
    <mergeCell ref="B3:N3"/>
    <mergeCell ref="O3:AV3"/>
    <mergeCell ref="B4:N4"/>
    <mergeCell ref="O4:AV4"/>
    <mergeCell ref="B6:N7"/>
    <mergeCell ref="O6:P6"/>
    <mergeCell ref="Q6:U6"/>
    <mergeCell ref="V6:AV6"/>
    <mergeCell ref="O7:AV7"/>
    <mergeCell ref="B5:N5"/>
    <mergeCell ref="O5:AL5"/>
    <mergeCell ref="AM5:AQ5"/>
    <mergeCell ref="AR5:AV5"/>
    <mergeCell ref="B10:N11"/>
    <mergeCell ref="O10:AV11"/>
    <mergeCell ref="B12:N13"/>
    <mergeCell ref="O12:AL13"/>
    <mergeCell ref="AM12:AV12"/>
    <mergeCell ref="AM13:AV13"/>
    <mergeCell ref="T18:Z18"/>
    <mergeCell ref="AB18:AE18"/>
    <mergeCell ref="AS19:AV19"/>
    <mergeCell ref="O19:R19"/>
    <mergeCell ref="S19:AA19"/>
    <mergeCell ref="B14:N15"/>
    <mergeCell ref="O14:AV15"/>
    <mergeCell ref="B16:G21"/>
    <mergeCell ref="H16:N16"/>
    <mergeCell ref="AF16:AI16"/>
    <mergeCell ref="AJ16:AR16"/>
    <mergeCell ref="AS16:AV16"/>
    <mergeCell ref="O16:R16"/>
    <mergeCell ref="S16:AA16"/>
    <mergeCell ref="AB16:AE16"/>
    <mergeCell ref="AJ17:AR17"/>
    <mergeCell ref="AS17:AV17"/>
    <mergeCell ref="O17:R17"/>
    <mergeCell ref="S17:AA17"/>
    <mergeCell ref="AB17:AE17"/>
    <mergeCell ref="H17:N17"/>
    <mergeCell ref="AF17:AI17"/>
    <mergeCell ref="H19:N19"/>
    <mergeCell ref="AF19:AI19"/>
    <mergeCell ref="H18:N18"/>
    <mergeCell ref="AF18:AI18"/>
    <mergeCell ref="AK18:AQ18"/>
    <mergeCell ref="AS18:AV18"/>
    <mergeCell ref="O18:R18"/>
    <mergeCell ref="AB19:AE19"/>
    <mergeCell ref="AJ19:AR19"/>
    <mergeCell ref="H21:N21"/>
    <mergeCell ref="AF21:AI21"/>
    <mergeCell ref="H20:N20"/>
    <mergeCell ref="AF20:AI20"/>
    <mergeCell ref="AJ20:AR20"/>
    <mergeCell ref="AS20:AV20"/>
    <mergeCell ref="O20:R20"/>
    <mergeCell ref="S20:AA20"/>
    <mergeCell ref="AB20:AE20"/>
    <mergeCell ref="AJ21:AR21"/>
    <mergeCell ref="AS21:AV21"/>
    <mergeCell ref="O21:R21"/>
    <mergeCell ref="S21:AA21"/>
    <mergeCell ref="AB21:AE21"/>
    <mergeCell ref="B25:G27"/>
    <mergeCell ref="H25:N25"/>
    <mergeCell ref="AS24:AV24"/>
    <mergeCell ref="O24:R24"/>
    <mergeCell ref="S24:AA24"/>
    <mergeCell ref="AB24:AE24"/>
    <mergeCell ref="H27:N27"/>
    <mergeCell ref="AB27:AE27"/>
    <mergeCell ref="B22:G24"/>
    <mergeCell ref="AJ25:AR25"/>
    <mergeCell ref="AJ23:AR23"/>
    <mergeCell ref="AS23:AV23"/>
    <mergeCell ref="O23:R23"/>
    <mergeCell ref="AF24:AI24"/>
    <mergeCell ref="AJ24:AR24"/>
    <mergeCell ref="AS22:AV22"/>
    <mergeCell ref="O22:R22"/>
    <mergeCell ref="AJ22:AR22"/>
    <mergeCell ref="AF27:AI27"/>
    <mergeCell ref="AJ27:AR27"/>
    <mergeCell ref="AS27:AV27"/>
    <mergeCell ref="O27:R27"/>
    <mergeCell ref="S27:AA27"/>
    <mergeCell ref="H22:N22"/>
    <mergeCell ref="AF22:AI22"/>
    <mergeCell ref="S23:AA23"/>
    <mergeCell ref="AB23:AE23"/>
    <mergeCell ref="H23:N23"/>
    <mergeCell ref="AF23:AI23"/>
    <mergeCell ref="S22:AA22"/>
    <mergeCell ref="AB22:AE22"/>
    <mergeCell ref="H24:N24"/>
    <mergeCell ref="H26:N26"/>
    <mergeCell ref="AF26:AI26"/>
    <mergeCell ref="AS26:AV26"/>
    <mergeCell ref="O26:R26"/>
    <mergeCell ref="S26:AA26"/>
    <mergeCell ref="AF25:AI25"/>
    <mergeCell ref="AS25:AV25"/>
    <mergeCell ref="O25:R25"/>
    <mergeCell ref="S25:AA25"/>
    <mergeCell ref="AB25:AE25"/>
    <mergeCell ref="AB26:AE26"/>
    <mergeCell ref="AJ26:AR26"/>
    <mergeCell ref="B28:N28"/>
    <mergeCell ref="AF28:AI28"/>
    <mergeCell ref="AF30:AI30"/>
    <mergeCell ref="B29:N29"/>
    <mergeCell ref="AF29:AI29"/>
    <mergeCell ref="B30:N30"/>
    <mergeCell ref="AJ28:AR28"/>
    <mergeCell ref="AS28:AV28"/>
    <mergeCell ref="O28:R28"/>
    <mergeCell ref="S28:AA28"/>
    <mergeCell ref="AB28:AE28"/>
    <mergeCell ref="AJ29:AR29"/>
    <mergeCell ref="AS29:AV29"/>
    <mergeCell ref="O29:R29"/>
    <mergeCell ref="S29:AA29"/>
    <mergeCell ref="AB29:AE29"/>
    <mergeCell ref="AJ30:AR30"/>
    <mergeCell ref="O34:T34"/>
    <mergeCell ref="U34:AV34"/>
    <mergeCell ref="AJ31:AR31"/>
    <mergeCell ref="AS31:AV31"/>
    <mergeCell ref="O33:AV33"/>
    <mergeCell ref="O32:AV32"/>
    <mergeCell ref="AS30:AV30"/>
    <mergeCell ref="O30:R30"/>
    <mergeCell ref="S30:AA30"/>
    <mergeCell ref="AB30:AE30"/>
    <mergeCell ref="B38:N42"/>
    <mergeCell ref="O38:AV38"/>
    <mergeCell ref="O39:AV39"/>
    <mergeCell ref="O40:AV40"/>
    <mergeCell ref="O42:AV42"/>
    <mergeCell ref="B31:N31"/>
    <mergeCell ref="AF31:AI31"/>
    <mergeCell ref="O31:R31"/>
    <mergeCell ref="S31:AA31"/>
    <mergeCell ref="AB31:AE31"/>
    <mergeCell ref="AL37:AV37"/>
    <mergeCell ref="O35:T35"/>
    <mergeCell ref="U35:AF35"/>
    <mergeCell ref="U37:AF37"/>
    <mergeCell ref="B32:N32"/>
    <mergeCell ref="B36:N37"/>
    <mergeCell ref="O36:T36"/>
    <mergeCell ref="U36:AV36"/>
    <mergeCell ref="O37:T37"/>
    <mergeCell ref="B34:N35"/>
    <mergeCell ref="AG35:AK35"/>
    <mergeCell ref="AL35:AV35"/>
    <mergeCell ref="B33:N33"/>
    <mergeCell ref="AG37:AK37"/>
  </mergeCells>
  <phoneticPr fontId="2"/>
  <dataValidations count="2">
    <dataValidation type="list" allowBlank="1" showInputMessage="1" showErrorMessage="1" sqref="AS17:AV17" xr:uid="{00000000-0002-0000-1C00-000000000000}">
      <formula1>"kＷ,Ａ,kＶＡ"</formula1>
    </dataValidation>
    <dataValidation type="list" allowBlank="1" showInputMessage="1" showErrorMessage="1" sqref="AB17:AE17" xr:uid="{00000000-0002-0000-1C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6"/>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28</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O36:T36"/>
    <mergeCell ref="U36:AV36"/>
    <mergeCell ref="O37:T37"/>
    <mergeCell ref="U37:AF37"/>
    <mergeCell ref="AL37:AV37"/>
    <mergeCell ref="AG37:AK37"/>
    <mergeCell ref="S31:AA31"/>
    <mergeCell ref="AB31:AE31"/>
    <mergeCell ref="B38:N42"/>
    <mergeCell ref="O38:AV38"/>
    <mergeCell ref="O39:AV39"/>
    <mergeCell ref="O40:AV40"/>
    <mergeCell ref="O42:AV42"/>
    <mergeCell ref="O35:T35"/>
    <mergeCell ref="U35:AF35"/>
    <mergeCell ref="B36:N37"/>
    <mergeCell ref="O31:R31"/>
    <mergeCell ref="B34:N35"/>
    <mergeCell ref="B29:N29"/>
    <mergeCell ref="AF29:AI29"/>
    <mergeCell ref="AJ29:AR29"/>
    <mergeCell ref="AS29:AV29"/>
    <mergeCell ref="O29:R29"/>
    <mergeCell ref="S29:AA29"/>
    <mergeCell ref="AB29:AE29"/>
    <mergeCell ref="U34:AV34"/>
    <mergeCell ref="AJ31:AR31"/>
    <mergeCell ref="B28:N28"/>
    <mergeCell ref="AF28:AI28"/>
    <mergeCell ref="AJ28:AR28"/>
    <mergeCell ref="AS28:AV28"/>
    <mergeCell ref="O28:R28"/>
    <mergeCell ref="S28:AA28"/>
    <mergeCell ref="AB28:AE28"/>
    <mergeCell ref="AG35:AK35"/>
    <mergeCell ref="AL35:AV35"/>
    <mergeCell ref="B30:N30"/>
    <mergeCell ref="AF30:AI30"/>
    <mergeCell ref="AJ30:AR30"/>
    <mergeCell ref="AS30:AV30"/>
    <mergeCell ref="O30:R30"/>
    <mergeCell ref="S30:AA30"/>
    <mergeCell ref="AB30:AE30"/>
    <mergeCell ref="O34:T34"/>
    <mergeCell ref="AS31:AV31"/>
    <mergeCell ref="O33:AV33"/>
    <mergeCell ref="B32:N32"/>
    <mergeCell ref="O32:AV32"/>
    <mergeCell ref="B33:N33"/>
    <mergeCell ref="B31:N31"/>
    <mergeCell ref="AF31:AI31"/>
    <mergeCell ref="AJ27:AR27"/>
    <mergeCell ref="S24:AA24"/>
    <mergeCell ref="AS26:AV26"/>
    <mergeCell ref="AF25:AI25"/>
    <mergeCell ref="AF26:AI26"/>
    <mergeCell ref="AB27:AE27"/>
    <mergeCell ref="AB25:AE25"/>
    <mergeCell ref="AJ25:AR25"/>
    <mergeCell ref="AB26:AE26"/>
    <mergeCell ref="AS27:AV27"/>
    <mergeCell ref="S27:AA27"/>
    <mergeCell ref="H24:N24"/>
    <mergeCell ref="AF24:AI24"/>
    <mergeCell ref="H23:N23"/>
    <mergeCell ref="AF23:AI23"/>
    <mergeCell ref="O24:R24"/>
    <mergeCell ref="O23:R23"/>
    <mergeCell ref="O26:R26"/>
    <mergeCell ref="S26:AA26"/>
    <mergeCell ref="B22:G24"/>
    <mergeCell ref="H22:N22"/>
    <mergeCell ref="B25:G27"/>
    <mergeCell ref="H25:N25"/>
    <mergeCell ref="H26:N26"/>
    <mergeCell ref="H27:N27"/>
    <mergeCell ref="O25:R25"/>
    <mergeCell ref="S25:AA25"/>
    <mergeCell ref="AF27:AI27"/>
    <mergeCell ref="O27:R27"/>
    <mergeCell ref="AS21:AV21"/>
    <mergeCell ref="O21:R21"/>
    <mergeCell ref="S21:AA21"/>
    <mergeCell ref="AB21:AE21"/>
    <mergeCell ref="AS20:AV20"/>
    <mergeCell ref="AJ23:AR23"/>
    <mergeCell ref="AS23:AV23"/>
    <mergeCell ref="AB24:AE24"/>
    <mergeCell ref="AJ26:AR26"/>
    <mergeCell ref="AS25:AV25"/>
    <mergeCell ref="AJ24:AR24"/>
    <mergeCell ref="AS24:AV24"/>
    <mergeCell ref="AJ22:AR22"/>
    <mergeCell ref="AS22:AV22"/>
    <mergeCell ref="O22:R22"/>
    <mergeCell ref="S22:AA22"/>
    <mergeCell ref="AB22:AE22"/>
    <mergeCell ref="AF22:AI22"/>
    <mergeCell ref="S23:AA23"/>
    <mergeCell ref="AB23:AE23"/>
    <mergeCell ref="O20:R20"/>
    <mergeCell ref="S20:AA20"/>
    <mergeCell ref="AB20:AE20"/>
    <mergeCell ref="AJ20:AR20"/>
    <mergeCell ref="H19:N19"/>
    <mergeCell ref="AF19:AI19"/>
    <mergeCell ref="H21:N21"/>
    <mergeCell ref="AF21:AI21"/>
    <mergeCell ref="H20:N20"/>
    <mergeCell ref="AF20:AI20"/>
    <mergeCell ref="AJ21:AR21"/>
    <mergeCell ref="AB17:AE17"/>
    <mergeCell ref="AK18:AQ18"/>
    <mergeCell ref="AS18:AV18"/>
    <mergeCell ref="O18:R18"/>
    <mergeCell ref="AB19:AE19"/>
    <mergeCell ref="AJ19:AR19"/>
    <mergeCell ref="AS19:AV19"/>
    <mergeCell ref="O19:R19"/>
    <mergeCell ref="S19:AA19"/>
    <mergeCell ref="T18:Z18"/>
    <mergeCell ref="AB18:AE18"/>
    <mergeCell ref="B10:N11"/>
    <mergeCell ref="O10:AV11"/>
    <mergeCell ref="B12:N13"/>
    <mergeCell ref="O12:AL13"/>
    <mergeCell ref="AM12:AV12"/>
    <mergeCell ref="AM13:AV13"/>
    <mergeCell ref="B14:N15"/>
    <mergeCell ref="O14:AV15"/>
    <mergeCell ref="B16:G21"/>
    <mergeCell ref="H16:N16"/>
    <mergeCell ref="AF16:AI16"/>
    <mergeCell ref="AJ16:AR16"/>
    <mergeCell ref="AS16:AV16"/>
    <mergeCell ref="O16:R16"/>
    <mergeCell ref="S16:AA16"/>
    <mergeCell ref="AB16:AE16"/>
    <mergeCell ref="H17:N17"/>
    <mergeCell ref="AF17:AI17"/>
    <mergeCell ref="H18:N18"/>
    <mergeCell ref="AF18:AI18"/>
    <mergeCell ref="AJ17:AR17"/>
    <mergeCell ref="AS17:AV17"/>
    <mergeCell ref="O17:R17"/>
    <mergeCell ref="S17:AA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S17:AV17" xr:uid="{00000000-0002-0000-1D00-000000000000}">
      <formula1>"kＷ,Ａ,kＶＡ"</formula1>
    </dataValidation>
    <dataValidation type="list" allowBlank="1" showInputMessage="1" showErrorMessage="1" sqref="AB17:AE17" xr:uid="{00000000-0002-0000-1D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7"/>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29</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O36:T36"/>
    <mergeCell ref="U36:AV36"/>
    <mergeCell ref="O37:T37"/>
    <mergeCell ref="U37:AF37"/>
    <mergeCell ref="AL37:AV37"/>
    <mergeCell ref="AG37:AK37"/>
    <mergeCell ref="S31:AA31"/>
    <mergeCell ref="AB31:AE31"/>
    <mergeCell ref="B38:N42"/>
    <mergeCell ref="O38:AV38"/>
    <mergeCell ref="O39:AV39"/>
    <mergeCell ref="O40:AV40"/>
    <mergeCell ref="O42:AV42"/>
    <mergeCell ref="O35:T35"/>
    <mergeCell ref="U35:AF35"/>
    <mergeCell ref="B36:N37"/>
    <mergeCell ref="O31:R31"/>
    <mergeCell ref="B34:N35"/>
    <mergeCell ref="B29:N29"/>
    <mergeCell ref="AF29:AI29"/>
    <mergeCell ref="AJ29:AR29"/>
    <mergeCell ref="AS29:AV29"/>
    <mergeCell ref="O29:R29"/>
    <mergeCell ref="S29:AA29"/>
    <mergeCell ref="AB29:AE29"/>
    <mergeCell ref="U34:AV34"/>
    <mergeCell ref="AJ31:AR31"/>
    <mergeCell ref="B28:N28"/>
    <mergeCell ref="AF28:AI28"/>
    <mergeCell ref="AJ28:AR28"/>
    <mergeCell ref="AS28:AV28"/>
    <mergeCell ref="O28:R28"/>
    <mergeCell ref="S28:AA28"/>
    <mergeCell ref="AB28:AE28"/>
    <mergeCell ref="AG35:AK35"/>
    <mergeCell ref="AL35:AV35"/>
    <mergeCell ref="B30:N30"/>
    <mergeCell ref="AF30:AI30"/>
    <mergeCell ref="AJ30:AR30"/>
    <mergeCell ref="AS30:AV30"/>
    <mergeCell ref="O30:R30"/>
    <mergeCell ref="S30:AA30"/>
    <mergeCell ref="AB30:AE30"/>
    <mergeCell ref="O34:T34"/>
    <mergeCell ref="AS31:AV31"/>
    <mergeCell ref="O33:AV33"/>
    <mergeCell ref="B32:N32"/>
    <mergeCell ref="O32:AV32"/>
    <mergeCell ref="B33:N33"/>
    <mergeCell ref="B31:N31"/>
    <mergeCell ref="AF31:AI31"/>
    <mergeCell ref="AJ27:AR27"/>
    <mergeCell ref="S24:AA24"/>
    <mergeCell ref="AS26:AV26"/>
    <mergeCell ref="AF25:AI25"/>
    <mergeCell ref="AF26:AI26"/>
    <mergeCell ref="AB27:AE27"/>
    <mergeCell ref="AB25:AE25"/>
    <mergeCell ref="AJ25:AR25"/>
    <mergeCell ref="AB26:AE26"/>
    <mergeCell ref="AS27:AV27"/>
    <mergeCell ref="S27:AA27"/>
    <mergeCell ref="H24:N24"/>
    <mergeCell ref="AF24:AI24"/>
    <mergeCell ref="H23:N23"/>
    <mergeCell ref="AF23:AI23"/>
    <mergeCell ref="O24:R24"/>
    <mergeCell ref="O23:R23"/>
    <mergeCell ref="O26:R26"/>
    <mergeCell ref="S26:AA26"/>
    <mergeCell ref="B22:G24"/>
    <mergeCell ref="H22:N22"/>
    <mergeCell ref="B25:G27"/>
    <mergeCell ref="H25:N25"/>
    <mergeCell ref="H26:N26"/>
    <mergeCell ref="H27:N27"/>
    <mergeCell ref="O25:R25"/>
    <mergeCell ref="S25:AA25"/>
    <mergeCell ref="AF27:AI27"/>
    <mergeCell ref="O27:R27"/>
    <mergeCell ref="AS21:AV21"/>
    <mergeCell ref="O21:R21"/>
    <mergeCell ref="S21:AA21"/>
    <mergeCell ref="AB21:AE21"/>
    <mergeCell ref="AS20:AV20"/>
    <mergeCell ref="AJ23:AR23"/>
    <mergeCell ref="AS23:AV23"/>
    <mergeCell ref="AB24:AE24"/>
    <mergeCell ref="AJ26:AR26"/>
    <mergeCell ref="AS25:AV25"/>
    <mergeCell ref="AJ24:AR24"/>
    <mergeCell ref="AS24:AV24"/>
    <mergeCell ref="AJ22:AR22"/>
    <mergeCell ref="AS22:AV22"/>
    <mergeCell ref="O22:R22"/>
    <mergeCell ref="S22:AA22"/>
    <mergeCell ref="AB22:AE22"/>
    <mergeCell ref="AF22:AI22"/>
    <mergeCell ref="S23:AA23"/>
    <mergeCell ref="AB23:AE23"/>
    <mergeCell ref="O20:R20"/>
    <mergeCell ref="S20:AA20"/>
    <mergeCell ref="AB20:AE20"/>
    <mergeCell ref="AJ20:AR20"/>
    <mergeCell ref="H19:N19"/>
    <mergeCell ref="AF19:AI19"/>
    <mergeCell ref="H21:N21"/>
    <mergeCell ref="AF21:AI21"/>
    <mergeCell ref="H20:N20"/>
    <mergeCell ref="AF20:AI20"/>
    <mergeCell ref="AJ21:AR21"/>
    <mergeCell ref="AB17:AE17"/>
    <mergeCell ref="AK18:AQ18"/>
    <mergeCell ref="AS18:AV18"/>
    <mergeCell ref="O18:R18"/>
    <mergeCell ref="AB19:AE19"/>
    <mergeCell ref="AJ19:AR19"/>
    <mergeCell ref="AS19:AV19"/>
    <mergeCell ref="O19:R19"/>
    <mergeCell ref="S19:AA19"/>
    <mergeCell ref="T18:Z18"/>
    <mergeCell ref="AB18:AE18"/>
    <mergeCell ref="B10:N11"/>
    <mergeCell ref="O10:AV11"/>
    <mergeCell ref="B12:N13"/>
    <mergeCell ref="O12:AL13"/>
    <mergeCell ref="AM12:AV12"/>
    <mergeCell ref="AM13:AV13"/>
    <mergeCell ref="B14:N15"/>
    <mergeCell ref="O14:AV15"/>
    <mergeCell ref="B16:G21"/>
    <mergeCell ref="H16:N16"/>
    <mergeCell ref="AF16:AI16"/>
    <mergeCell ref="AJ16:AR16"/>
    <mergeCell ref="AS16:AV16"/>
    <mergeCell ref="O16:R16"/>
    <mergeCell ref="S16:AA16"/>
    <mergeCell ref="AB16:AE16"/>
    <mergeCell ref="H17:N17"/>
    <mergeCell ref="AF17:AI17"/>
    <mergeCell ref="H18:N18"/>
    <mergeCell ref="AF18:AI18"/>
    <mergeCell ref="AJ17:AR17"/>
    <mergeCell ref="AS17:AV17"/>
    <mergeCell ref="O17:R17"/>
    <mergeCell ref="S17:AA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S17:AV17" xr:uid="{00000000-0002-0000-1E00-000000000000}">
      <formula1>"kＷ,Ａ,kＶＡ"</formula1>
    </dataValidation>
    <dataValidation type="list" allowBlank="1" showInputMessage="1" showErrorMessage="1" sqref="AB17:AE17" xr:uid="{00000000-0002-0000-1E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30</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146</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149</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150</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151</v>
      </c>
      <c r="P18" s="245"/>
      <c r="Q18" s="245"/>
      <c r="R18" s="245"/>
      <c r="S18" s="49" t="s">
        <v>152</v>
      </c>
      <c r="T18" s="246" t="str">
        <f>IF(VLOOKUP($AY$1,Data,17,FALSE)=0,"-",VLOOKUP($AY$1,Data,17,FALSE))</f>
        <v>-</v>
      </c>
      <c r="U18" s="246"/>
      <c r="V18" s="246"/>
      <c r="W18" s="246"/>
      <c r="X18" s="246"/>
      <c r="Y18" s="246"/>
      <c r="Z18" s="246"/>
      <c r="AA18" s="49" t="s">
        <v>153</v>
      </c>
      <c r="AB18" s="213" t="s">
        <v>154</v>
      </c>
      <c r="AC18" s="213"/>
      <c r="AD18" s="213"/>
      <c r="AE18" s="214"/>
      <c r="AF18" s="244" t="s">
        <v>155</v>
      </c>
      <c r="AG18" s="245"/>
      <c r="AH18" s="245"/>
      <c r="AI18" s="245"/>
      <c r="AJ18" s="49" t="s">
        <v>152</v>
      </c>
      <c r="AK18" s="246" t="str">
        <f>IF(VLOOKUP($AY$1,Data,22,FALSE)=0,"-",VLOOKUP($AY$1,Data,22,FALSE))</f>
        <v>-</v>
      </c>
      <c r="AL18" s="246"/>
      <c r="AM18" s="246"/>
      <c r="AN18" s="246"/>
      <c r="AO18" s="246"/>
      <c r="AP18" s="246"/>
      <c r="AQ18" s="246"/>
      <c r="AR18" s="49" t="s">
        <v>153</v>
      </c>
      <c r="AS18" s="213" t="s">
        <v>154</v>
      </c>
      <c r="AT18" s="213"/>
      <c r="AU18" s="213"/>
      <c r="AV18" s="214"/>
    </row>
    <row r="19" spans="2:48" ht="24.75" customHeight="1">
      <c r="B19" s="150"/>
      <c r="C19" s="289"/>
      <c r="D19" s="289"/>
      <c r="E19" s="289"/>
      <c r="F19" s="289"/>
      <c r="G19" s="290"/>
      <c r="H19" s="241" t="s">
        <v>6</v>
      </c>
      <c r="I19" s="242"/>
      <c r="J19" s="242"/>
      <c r="K19" s="242"/>
      <c r="L19" s="242"/>
      <c r="M19" s="242"/>
      <c r="N19" s="243"/>
      <c r="O19" s="244" t="s">
        <v>156</v>
      </c>
      <c r="P19" s="245"/>
      <c r="Q19" s="245"/>
      <c r="R19" s="245"/>
      <c r="S19" s="246" t="str">
        <f>IF(VLOOKUP($AY$1,Data,18,FALSE)=0,"-",VLOOKUP($AY$1,Data,18,FALSE))</f>
        <v>-</v>
      </c>
      <c r="T19" s="246"/>
      <c r="U19" s="246"/>
      <c r="V19" s="246"/>
      <c r="W19" s="246"/>
      <c r="X19" s="246"/>
      <c r="Y19" s="246"/>
      <c r="Z19" s="246"/>
      <c r="AA19" s="246"/>
      <c r="AB19" s="252"/>
      <c r="AC19" s="252"/>
      <c r="AD19" s="252"/>
      <c r="AE19" s="253"/>
      <c r="AF19" s="244" t="s">
        <v>157</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156</v>
      </c>
      <c r="P20" s="245"/>
      <c r="Q20" s="245"/>
      <c r="R20" s="245"/>
      <c r="S20" s="246" t="str">
        <f>IF(VLOOKUP($AY$1,Data,19,FALSE)=0,"-",VLOOKUP($AY$1,Data,19,FALSE))</f>
        <v>-</v>
      </c>
      <c r="T20" s="246"/>
      <c r="U20" s="246"/>
      <c r="V20" s="246"/>
      <c r="W20" s="246"/>
      <c r="X20" s="246"/>
      <c r="Y20" s="246"/>
      <c r="Z20" s="246"/>
      <c r="AA20" s="246"/>
      <c r="AB20" s="247" t="s">
        <v>158</v>
      </c>
      <c r="AC20" s="247"/>
      <c r="AD20" s="247"/>
      <c r="AE20" s="248"/>
      <c r="AF20" s="244" t="s">
        <v>157</v>
      </c>
      <c r="AG20" s="245"/>
      <c r="AH20" s="245"/>
      <c r="AI20" s="245"/>
      <c r="AJ20" s="246" t="str">
        <f>IF(VLOOKUP($AY$1,Data,24,FALSE)=0,"-",VLOOKUP($AY$1,Data,24,FALSE))</f>
        <v>-</v>
      </c>
      <c r="AK20" s="246"/>
      <c r="AL20" s="246"/>
      <c r="AM20" s="246"/>
      <c r="AN20" s="246"/>
      <c r="AO20" s="246"/>
      <c r="AP20" s="246"/>
      <c r="AQ20" s="246"/>
      <c r="AR20" s="246"/>
      <c r="AS20" s="247" t="s">
        <v>158</v>
      </c>
      <c r="AT20" s="247"/>
      <c r="AU20" s="247"/>
      <c r="AV20" s="248"/>
    </row>
    <row r="21" spans="2:48" ht="24.75" customHeight="1">
      <c r="B21" s="182"/>
      <c r="C21" s="183"/>
      <c r="D21" s="183"/>
      <c r="E21" s="183"/>
      <c r="F21" s="183"/>
      <c r="G21" s="291"/>
      <c r="H21" s="223" t="s">
        <v>88</v>
      </c>
      <c r="I21" s="224"/>
      <c r="J21" s="224"/>
      <c r="K21" s="224"/>
      <c r="L21" s="224"/>
      <c r="M21" s="224"/>
      <c r="N21" s="225"/>
      <c r="O21" s="236" t="s">
        <v>159</v>
      </c>
      <c r="P21" s="237"/>
      <c r="Q21" s="237"/>
      <c r="R21" s="237"/>
      <c r="S21" s="238" t="str">
        <f>IF(VLOOKUP($AY$1,Data,20,FALSE)=0,"-",VLOOKUP($AY$1,Data,20,FALSE))</f>
        <v>-</v>
      </c>
      <c r="T21" s="238"/>
      <c r="U21" s="238"/>
      <c r="V21" s="238"/>
      <c r="W21" s="238"/>
      <c r="X21" s="238"/>
      <c r="Y21" s="238"/>
      <c r="Z21" s="238"/>
      <c r="AA21" s="238"/>
      <c r="AB21" s="234" t="s">
        <v>160</v>
      </c>
      <c r="AC21" s="234"/>
      <c r="AD21" s="234"/>
      <c r="AE21" s="235"/>
      <c r="AF21" s="236" t="s">
        <v>161</v>
      </c>
      <c r="AG21" s="237"/>
      <c r="AH21" s="237"/>
      <c r="AI21" s="237"/>
      <c r="AJ21" s="238" t="str">
        <f>IF(VLOOKUP($AY$1,Data,25,FALSE)=0,"-",VLOOKUP($AY$1,Data,25,FALSE))</f>
        <v>-</v>
      </c>
      <c r="AK21" s="238"/>
      <c r="AL21" s="238"/>
      <c r="AM21" s="238"/>
      <c r="AN21" s="238"/>
      <c r="AO21" s="238"/>
      <c r="AP21" s="238"/>
      <c r="AQ21" s="238"/>
      <c r="AR21" s="238"/>
      <c r="AS21" s="234" t="s">
        <v>160</v>
      </c>
      <c r="AT21" s="234"/>
      <c r="AU21" s="234"/>
      <c r="AV21" s="235"/>
    </row>
    <row r="22" spans="2:48" ht="24.75" customHeight="1">
      <c r="B22" s="179" t="s">
        <v>10</v>
      </c>
      <c r="C22" s="226"/>
      <c r="D22" s="226"/>
      <c r="E22" s="226"/>
      <c r="F22" s="226"/>
      <c r="G22" s="239"/>
      <c r="H22" s="231" t="s">
        <v>5</v>
      </c>
      <c r="I22" s="232"/>
      <c r="J22" s="232"/>
      <c r="K22" s="232"/>
      <c r="L22" s="232"/>
      <c r="M22" s="232"/>
      <c r="N22" s="233"/>
      <c r="O22" s="169" t="s">
        <v>149</v>
      </c>
      <c r="P22" s="170"/>
      <c r="Q22" s="170"/>
      <c r="R22" s="170"/>
      <c r="S22" s="171" t="str">
        <f>IF(VLOOKUP($AY$1,Data,26,FALSE)=0,"-",VLOOKUP($AY$1,Data,26,FALSE))</f>
        <v>-</v>
      </c>
      <c r="T22" s="171"/>
      <c r="U22" s="171"/>
      <c r="V22" s="171"/>
      <c r="W22" s="171"/>
      <c r="X22" s="171"/>
      <c r="Y22" s="171"/>
      <c r="Z22" s="171"/>
      <c r="AA22" s="171"/>
      <c r="AB22" s="218" t="s">
        <v>162</v>
      </c>
      <c r="AC22" s="218"/>
      <c r="AD22" s="218"/>
      <c r="AE22" s="219"/>
      <c r="AF22" s="169" t="s">
        <v>150</v>
      </c>
      <c r="AG22" s="170"/>
      <c r="AH22" s="170"/>
      <c r="AI22" s="170"/>
      <c r="AJ22" s="171" t="str">
        <f>IF(VLOOKUP($AY$1,Data,29,FALSE)=0,"-",VLOOKUP($AY$1,Data,29,FALSE))</f>
        <v>-</v>
      </c>
      <c r="AK22" s="171"/>
      <c r="AL22" s="171"/>
      <c r="AM22" s="171"/>
      <c r="AN22" s="171"/>
      <c r="AO22" s="171"/>
      <c r="AP22" s="171"/>
      <c r="AQ22" s="171"/>
      <c r="AR22" s="171"/>
      <c r="AS22" s="218" t="s">
        <v>162</v>
      </c>
      <c r="AT22" s="218"/>
      <c r="AU22" s="218"/>
      <c r="AV22" s="219"/>
    </row>
    <row r="23" spans="2:48" ht="24.75" customHeight="1">
      <c r="B23" s="227"/>
      <c r="C23" s="228"/>
      <c r="D23" s="228"/>
      <c r="E23" s="228"/>
      <c r="F23" s="228"/>
      <c r="G23" s="240"/>
      <c r="H23" s="220" t="s">
        <v>87</v>
      </c>
      <c r="I23" s="221"/>
      <c r="J23" s="221"/>
      <c r="K23" s="221"/>
      <c r="L23" s="221"/>
      <c r="M23" s="221"/>
      <c r="N23" s="222"/>
      <c r="O23" s="215" t="s">
        <v>156</v>
      </c>
      <c r="P23" s="216"/>
      <c r="Q23" s="216"/>
      <c r="R23" s="216"/>
      <c r="S23" s="217" t="str">
        <f>IF(VLOOKUP($AY$1,Data,27,FALSE)=0,"-",VLOOKUP($AY$1,Data,27,FALSE))</f>
        <v>-</v>
      </c>
      <c r="T23" s="217"/>
      <c r="U23" s="217"/>
      <c r="V23" s="217"/>
      <c r="W23" s="217"/>
      <c r="X23" s="217"/>
      <c r="Y23" s="217"/>
      <c r="Z23" s="217"/>
      <c r="AA23" s="217"/>
      <c r="AB23" s="213" t="s">
        <v>158</v>
      </c>
      <c r="AC23" s="213"/>
      <c r="AD23" s="213"/>
      <c r="AE23" s="214"/>
      <c r="AF23" s="215" t="s">
        <v>157</v>
      </c>
      <c r="AG23" s="216"/>
      <c r="AH23" s="216"/>
      <c r="AI23" s="216"/>
      <c r="AJ23" s="217" t="str">
        <f>IF(VLOOKUP($AY$1,Data,30,FALSE)=0,"-",VLOOKUP($AY$1,Data,30,FALSE))</f>
        <v>-</v>
      </c>
      <c r="AK23" s="217"/>
      <c r="AL23" s="217"/>
      <c r="AM23" s="217"/>
      <c r="AN23" s="217"/>
      <c r="AO23" s="217"/>
      <c r="AP23" s="217"/>
      <c r="AQ23" s="217"/>
      <c r="AR23" s="217"/>
      <c r="AS23" s="213" t="s">
        <v>158</v>
      </c>
      <c r="AT23" s="213"/>
      <c r="AU23" s="213"/>
      <c r="AV23" s="214"/>
    </row>
    <row r="24" spans="2:48" ht="24.75" customHeight="1">
      <c r="B24" s="227"/>
      <c r="C24" s="228"/>
      <c r="D24" s="228"/>
      <c r="E24" s="228"/>
      <c r="F24" s="228"/>
      <c r="G24" s="240"/>
      <c r="H24" s="223" t="s">
        <v>88</v>
      </c>
      <c r="I24" s="224"/>
      <c r="J24" s="224"/>
      <c r="K24" s="224"/>
      <c r="L24" s="224"/>
      <c r="M24" s="224"/>
      <c r="N24" s="225"/>
      <c r="O24" s="236" t="s">
        <v>159</v>
      </c>
      <c r="P24" s="237"/>
      <c r="Q24" s="237"/>
      <c r="R24" s="237"/>
      <c r="S24" s="238" t="str">
        <f>IF(VLOOKUP($AY$1,Data,28,FALSE)=0,"-",VLOOKUP($AY$1,Data,28,FALSE))</f>
        <v>-</v>
      </c>
      <c r="T24" s="238"/>
      <c r="U24" s="238"/>
      <c r="V24" s="238"/>
      <c r="W24" s="238"/>
      <c r="X24" s="238"/>
      <c r="Y24" s="238"/>
      <c r="Z24" s="238"/>
      <c r="AA24" s="238"/>
      <c r="AB24" s="234" t="s">
        <v>160</v>
      </c>
      <c r="AC24" s="234"/>
      <c r="AD24" s="234"/>
      <c r="AE24" s="235"/>
      <c r="AF24" s="236" t="s">
        <v>161</v>
      </c>
      <c r="AG24" s="237"/>
      <c r="AH24" s="237"/>
      <c r="AI24" s="237"/>
      <c r="AJ24" s="238" t="str">
        <f>IF(VLOOKUP($AY$1,Data,31,FALSE)=0,"-",VLOOKUP($AY$1,Data,31,FALSE))</f>
        <v>-</v>
      </c>
      <c r="AK24" s="238"/>
      <c r="AL24" s="238"/>
      <c r="AM24" s="238"/>
      <c r="AN24" s="238"/>
      <c r="AO24" s="238"/>
      <c r="AP24" s="238"/>
      <c r="AQ24" s="238"/>
      <c r="AR24" s="238"/>
      <c r="AS24" s="234" t="s">
        <v>160</v>
      </c>
      <c r="AT24" s="234"/>
      <c r="AU24" s="234"/>
      <c r="AV24" s="235"/>
    </row>
    <row r="25" spans="2:48" ht="24.75" customHeight="1">
      <c r="B25" s="179" t="s">
        <v>11</v>
      </c>
      <c r="C25" s="226"/>
      <c r="D25" s="226"/>
      <c r="E25" s="226"/>
      <c r="F25" s="226"/>
      <c r="G25" s="226"/>
      <c r="H25" s="231" t="s">
        <v>5</v>
      </c>
      <c r="I25" s="232"/>
      <c r="J25" s="232"/>
      <c r="K25" s="232"/>
      <c r="L25" s="232"/>
      <c r="M25" s="232"/>
      <c r="N25" s="233"/>
      <c r="O25" s="169" t="s">
        <v>149</v>
      </c>
      <c r="P25" s="170"/>
      <c r="Q25" s="170"/>
      <c r="R25" s="170"/>
      <c r="S25" s="171" t="str">
        <f>IF(VLOOKUP($AY$1,Data,32,FALSE)=0,"-",VLOOKUP($AY$1,Data,32,FALSE))</f>
        <v>-</v>
      </c>
      <c r="T25" s="171"/>
      <c r="U25" s="171"/>
      <c r="V25" s="171"/>
      <c r="W25" s="171"/>
      <c r="X25" s="171"/>
      <c r="Y25" s="171"/>
      <c r="Z25" s="171"/>
      <c r="AA25" s="171"/>
      <c r="AB25" s="218" t="s">
        <v>162</v>
      </c>
      <c r="AC25" s="218"/>
      <c r="AD25" s="218"/>
      <c r="AE25" s="219"/>
      <c r="AF25" s="169" t="s">
        <v>150</v>
      </c>
      <c r="AG25" s="170"/>
      <c r="AH25" s="170"/>
      <c r="AI25" s="170"/>
      <c r="AJ25" s="171" t="str">
        <f>IF(VLOOKUP($AY$1,Data,35,FALSE)=0,"-",VLOOKUP($AY$1,Data,35,FALSE))</f>
        <v>-</v>
      </c>
      <c r="AK25" s="171"/>
      <c r="AL25" s="171"/>
      <c r="AM25" s="171"/>
      <c r="AN25" s="171"/>
      <c r="AO25" s="171"/>
      <c r="AP25" s="171"/>
      <c r="AQ25" s="171"/>
      <c r="AR25" s="171"/>
      <c r="AS25" s="218" t="s">
        <v>162</v>
      </c>
      <c r="AT25" s="218"/>
      <c r="AU25" s="218"/>
      <c r="AV25" s="219"/>
    </row>
    <row r="26" spans="2:48" ht="24.75" customHeight="1">
      <c r="B26" s="227"/>
      <c r="C26" s="228"/>
      <c r="D26" s="228"/>
      <c r="E26" s="228"/>
      <c r="F26" s="228"/>
      <c r="G26" s="228"/>
      <c r="H26" s="220" t="s">
        <v>87</v>
      </c>
      <c r="I26" s="221"/>
      <c r="J26" s="221"/>
      <c r="K26" s="221"/>
      <c r="L26" s="221"/>
      <c r="M26" s="221"/>
      <c r="N26" s="222"/>
      <c r="O26" s="215" t="s">
        <v>156</v>
      </c>
      <c r="P26" s="216"/>
      <c r="Q26" s="216"/>
      <c r="R26" s="216"/>
      <c r="S26" s="217" t="str">
        <f>IF(VLOOKUP($AY$1,Data,33,FALSE)=0,"-",VLOOKUP($AY$1,Data,33,FALSE))</f>
        <v>-</v>
      </c>
      <c r="T26" s="217"/>
      <c r="U26" s="217"/>
      <c r="V26" s="217"/>
      <c r="W26" s="217"/>
      <c r="X26" s="217"/>
      <c r="Y26" s="217"/>
      <c r="Z26" s="217"/>
      <c r="AA26" s="217"/>
      <c r="AB26" s="213" t="s">
        <v>158</v>
      </c>
      <c r="AC26" s="213"/>
      <c r="AD26" s="213"/>
      <c r="AE26" s="214"/>
      <c r="AF26" s="215" t="s">
        <v>157</v>
      </c>
      <c r="AG26" s="216"/>
      <c r="AH26" s="216"/>
      <c r="AI26" s="216"/>
      <c r="AJ26" s="217" t="str">
        <f>IF(VLOOKUP($AY$1,Data,36,FALSE)=0,"-",VLOOKUP($AY$1,Data,36,FALSE))</f>
        <v>-</v>
      </c>
      <c r="AK26" s="217"/>
      <c r="AL26" s="217"/>
      <c r="AM26" s="217"/>
      <c r="AN26" s="217"/>
      <c r="AO26" s="217"/>
      <c r="AP26" s="217"/>
      <c r="AQ26" s="217"/>
      <c r="AR26" s="217"/>
      <c r="AS26" s="213" t="s">
        <v>158</v>
      </c>
      <c r="AT26" s="213"/>
      <c r="AU26" s="213"/>
      <c r="AV26" s="214"/>
    </row>
    <row r="27" spans="2:48" ht="24.75" customHeight="1">
      <c r="B27" s="229"/>
      <c r="C27" s="230"/>
      <c r="D27" s="230"/>
      <c r="E27" s="230"/>
      <c r="F27" s="230"/>
      <c r="G27" s="230"/>
      <c r="H27" s="223" t="s">
        <v>88</v>
      </c>
      <c r="I27" s="224"/>
      <c r="J27" s="224"/>
      <c r="K27" s="224"/>
      <c r="L27" s="224"/>
      <c r="M27" s="224"/>
      <c r="N27" s="225"/>
      <c r="O27" s="236" t="s">
        <v>159</v>
      </c>
      <c r="P27" s="237"/>
      <c r="Q27" s="237"/>
      <c r="R27" s="237"/>
      <c r="S27" s="238" t="str">
        <f>IF(VLOOKUP($AY$1,Data,34,FALSE)=0,"-",VLOOKUP($AY$1,Data,34,FALSE))</f>
        <v>-</v>
      </c>
      <c r="T27" s="238"/>
      <c r="U27" s="238"/>
      <c r="V27" s="238"/>
      <c r="W27" s="238"/>
      <c r="X27" s="238"/>
      <c r="Y27" s="238"/>
      <c r="Z27" s="238"/>
      <c r="AA27" s="238"/>
      <c r="AB27" s="234" t="s">
        <v>160</v>
      </c>
      <c r="AC27" s="234"/>
      <c r="AD27" s="234"/>
      <c r="AE27" s="235"/>
      <c r="AF27" s="236" t="s">
        <v>161</v>
      </c>
      <c r="AG27" s="237"/>
      <c r="AH27" s="237"/>
      <c r="AI27" s="237"/>
      <c r="AJ27" s="238" t="str">
        <f>IF(VLOOKUP($AY$1,Data,37,FALSE)=0,"-",VLOOKUP($AY$1,Data,37,FALSE))</f>
        <v>-</v>
      </c>
      <c r="AK27" s="238"/>
      <c r="AL27" s="238"/>
      <c r="AM27" s="238"/>
      <c r="AN27" s="238"/>
      <c r="AO27" s="238"/>
      <c r="AP27" s="238"/>
      <c r="AQ27" s="238"/>
      <c r="AR27" s="238"/>
      <c r="AS27" s="234" t="s">
        <v>160</v>
      </c>
      <c r="AT27" s="234"/>
      <c r="AU27" s="234"/>
      <c r="AV27" s="235"/>
    </row>
    <row r="28" spans="2:48" ht="24.75" customHeight="1">
      <c r="B28" s="199" t="s">
        <v>7</v>
      </c>
      <c r="C28" s="200"/>
      <c r="D28" s="200"/>
      <c r="E28" s="200"/>
      <c r="F28" s="200"/>
      <c r="G28" s="200"/>
      <c r="H28" s="200"/>
      <c r="I28" s="200"/>
      <c r="J28" s="200"/>
      <c r="K28" s="200"/>
      <c r="L28" s="200"/>
      <c r="M28" s="200"/>
      <c r="N28" s="201"/>
      <c r="O28" s="210" t="s">
        <v>163</v>
      </c>
      <c r="P28" s="211"/>
      <c r="Q28" s="211"/>
      <c r="R28" s="211"/>
      <c r="S28" s="212" t="str">
        <f>IF(VLOOKUP($AY$1,Data,38,FALSE)=0,"-",VLOOKUP($AY$1,Data,38,FALSE))</f>
        <v>-</v>
      </c>
      <c r="T28" s="212"/>
      <c r="U28" s="212"/>
      <c r="V28" s="212"/>
      <c r="W28" s="212"/>
      <c r="X28" s="212"/>
      <c r="Y28" s="212"/>
      <c r="Z28" s="212"/>
      <c r="AA28" s="212"/>
      <c r="AB28" s="208" t="s">
        <v>164</v>
      </c>
      <c r="AC28" s="208"/>
      <c r="AD28" s="208"/>
      <c r="AE28" s="209"/>
      <c r="AF28" s="210" t="s">
        <v>165</v>
      </c>
      <c r="AG28" s="211"/>
      <c r="AH28" s="211"/>
      <c r="AI28" s="211"/>
      <c r="AJ28" s="212" t="str">
        <f>IF(VLOOKUP($AY$1,Data,39,FALSE)=0,"-",VLOOKUP($AY$1,Data,39,FALSE))</f>
        <v>-</v>
      </c>
      <c r="AK28" s="212"/>
      <c r="AL28" s="212"/>
      <c r="AM28" s="212"/>
      <c r="AN28" s="212"/>
      <c r="AO28" s="212"/>
      <c r="AP28" s="212"/>
      <c r="AQ28" s="212"/>
      <c r="AR28" s="212"/>
      <c r="AS28" s="208" t="s">
        <v>164</v>
      </c>
      <c r="AT28" s="208"/>
      <c r="AU28" s="208"/>
      <c r="AV28" s="209"/>
    </row>
    <row r="29" spans="2:48" ht="24.75" customHeight="1">
      <c r="B29" s="199" t="s">
        <v>12</v>
      </c>
      <c r="C29" s="200"/>
      <c r="D29" s="200"/>
      <c r="E29" s="200"/>
      <c r="F29" s="200"/>
      <c r="G29" s="200"/>
      <c r="H29" s="200"/>
      <c r="I29" s="200"/>
      <c r="J29" s="200"/>
      <c r="K29" s="200"/>
      <c r="L29" s="200"/>
      <c r="M29" s="200"/>
      <c r="N29" s="201"/>
      <c r="O29" s="210" t="s">
        <v>166</v>
      </c>
      <c r="P29" s="211"/>
      <c r="Q29" s="211"/>
      <c r="R29" s="211"/>
      <c r="S29" s="212" t="str">
        <f>IF(VLOOKUP($AY$1,Data,40,FALSE)=0,"-",VLOOKUP($AY$1,Data,40,FALSE))</f>
        <v>-</v>
      </c>
      <c r="T29" s="212"/>
      <c r="U29" s="212"/>
      <c r="V29" s="212"/>
      <c r="W29" s="212"/>
      <c r="X29" s="212"/>
      <c r="Y29" s="212"/>
      <c r="Z29" s="212"/>
      <c r="AA29" s="212"/>
      <c r="AB29" s="208" t="s">
        <v>167</v>
      </c>
      <c r="AC29" s="208"/>
      <c r="AD29" s="208"/>
      <c r="AE29" s="209"/>
      <c r="AF29" s="210" t="s">
        <v>168</v>
      </c>
      <c r="AG29" s="211"/>
      <c r="AH29" s="211"/>
      <c r="AI29" s="211"/>
      <c r="AJ29" s="212" t="str">
        <f>IF(VLOOKUP($AY$1,Data,43,FALSE)=0,"-",VLOOKUP($AY$1,Data,43,FALSE))</f>
        <v>-</v>
      </c>
      <c r="AK29" s="212"/>
      <c r="AL29" s="212"/>
      <c r="AM29" s="212"/>
      <c r="AN29" s="212"/>
      <c r="AO29" s="212"/>
      <c r="AP29" s="212"/>
      <c r="AQ29" s="212"/>
      <c r="AR29" s="212"/>
      <c r="AS29" s="208" t="s">
        <v>167</v>
      </c>
      <c r="AT29" s="208"/>
      <c r="AU29" s="208"/>
      <c r="AV29" s="209"/>
    </row>
    <row r="30" spans="2:48" ht="24.75" customHeight="1">
      <c r="B30" s="199" t="s">
        <v>13</v>
      </c>
      <c r="C30" s="200"/>
      <c r="D30" s="200"/>
      <c r="E30" s="200"/>
      <c r="F30" s="200"/>
      <c r="G30" s="200"/>
      <c r="H30" s="200"/>
      <c r="I30" s="200"/>
      <c r="J30" s="200"/>
      <c r="K30" s="200"/>
      <c r="L30" s="200"/>
      <c r="M30" s="200"/>
      <c r="N30" s="201"/>
      <c r="O30" s="210" t="s">
        <v>151</v>
      </c>
      <c r="P30" s="211"/>
      <c r="Q30" s="211"/>
      <c r="R30" s="211"/>
      <c r="S30" s="212" t="str">
        <f>IF(VLOOKUP($AY$1,Data,41,FALSE)=0,"-",VLOOKUP($AY$1,Data,41,FALSE))</f>
        <v>-</v>
      </c>
      <c r="T30" s="212"/>
      <c r="U30" s="212"/>
      <c r="V30" s="212"/>
      <c r="W30" s="212"/>
      <c r="X30" s="212"/>
      <c r="Y30" s="212"/>
      <c r="Z30" s="212"/>
      <c r="AA30" s="212"/>
      <c r="AB30" s="208" t="s">
        <v>154</v>
      </c>
      <c r="AC30" s="208"/>
      <c r="AD30" s="208"/>
      <c r="AE30" s="209"/>
      <c r="AF30" s="210" t="s">
        <v>155</v>
      </c>
      <c r="AG30" s="211"/>
      <c r="AH30" s="211"/>
      <c r="AI30" s="211"/>
      <c r="AJ30" s="212" t="str">
        <f>IF(VLOOKUP($AY$1,Data,44,FALSE)=0,"-",VLOOKUP($AY$1,Data,44,FALSE))</f>
        <v>-</v>
      </c>
      <c r="AK30" s="212"/>
      <c r="AL30" s="212"/>
      <c r="AM30" s="212"/>
      <c r="AN30" s="212"/>
      <c r="AO30" s="212"/>
      <c r="AP30" s="212"/>
      <c r="AQ30" s="212"/>
      <c r="AR30" s="212"/>
      <c r="AS30" s="208" t="s">
        <v>154</v>
      </c>
      <c r="AT30" s="208"/>
      <c r="AU30" s="208"/>
      <c r="AV30" s="209"/>
    </row>
    <row r="31" spans="2:48" ht="24.75" customHeight="1">
      <c r="B31" s="166" t="s">
        <v>17</v>
      </c>
      <c r="C31" s="167"/>
      <c r="D31" s="167"/>
      <c r="E31" s="167"/>
      <c r="F31" s="167"/>
      <c r="G31" s="167"/>
      <c r="H31" s="167"/>
      <c r="I31" s="167"/>
      <c r="J31" s="167"/>
      <c r="K31" s="167"/>
      <c r="L31" s="167"/>
      <c r="M31" s="167"/>
      <c r="N31" s="168"/>
      <c r="O31" s="169" t="s">
        <v>166</v>
      </c>
      <c r="P31" s="170"/>
      <c r="Q31" s="170"/>
      <c r="R31" s="170"/>
      <c r="S31" s="171" t="str">
        <f>IF(VLOOKUP($AY$1,Data,42,FALSE)=0,"-",VLOOKUP($AY$1,Data,42,FALSE))</f>
        <v>-</v>
      </c>
      <c r="T31" s="171"/>
      <c r="U31" s="171"/>
      <c r="V31" s="171"/>
      <c r="W31" s="171"/>
      <c r="X31" s="171"/>
      <c r="Y31" s="171"/>
      <c r="Z31" s="171"/>
      <c r="AA31" s="171"/>
      <c r="AB31" s="172" t="s">
        <v>169</v>
      </c>
      <c r="AC31" s="172"/>
      <c r="AD31" s="172"/>
      <c r="AE31" s="173"/>
      <c r="AF31" s="169" t="s">
        <v>168</v>
      </c>
      <c r="AG31" s="170"/>
      <c r="AH31" s="170"/>
      <c r="AI31" s="170"/>
      <c r="AJ31" s="171" t="str">
        <f>IF(VLOOKUP($AY$1,Data,45,FALSE)=0,"-",VLOOKUP($AY$1,Data,45,FALSE))</f>
        <v>-</v>
      </c>
      <c r="AK31" s="171"/>
      <c r="AL31" s="171"/>
      <c r="AM31" s="171"/>
      <c r="AN31" s="171"/>
      <c r="AO31" s="171"/>
      <c r="AP31" s="171"/>
      <c r="AQ31" s="171"/>
      <c r="AR31" s="171"/>
      <c r="AS31" s="172" t="s">
        <v>169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8:N9"/>
    <mergeCell ref="O8:AH9"/>
    <mergeCell ref="AI8:AV8"/>
    <mergeCell ref="AI9:AV9"/>
    <mergeCell ref="B1:AV1"/>
    <mergeCell ref="B3:N3"/>
    <mergeCell ref="O3:AV3"/>
    <mergeCell ref="B4:N4"/>
    <mergeCell ref="O4:AV4"/>
    <mergeCell ref="B6:N7"/>
    <mergeCell ref="O6:P6"/>
    <mergeCell ref="Q6:U6"/>
    <mergeCell ref="V6:AV6"/>
    <mergeCell ref="O7:AV7"/>
    <mergeCell ref="B5:N5"/>
    <mergeCell ref="O5:AL5"/>
    <mergeCell ref="AM5:AQ5"/>
    <mergeCell ref="AR5:AV5"/>
    <mergeCell ref="B10:N11"/>
    <mergeCell ref="O10:AV11"/>
    <mergeCell ref="B12:N13"/>
    <mergeCell ref="O12:AL13"/>
    <mergeCell ref="AM12:AV12"/>
    <mergeCell ref="AM13:AV13"/>
    <mergeCell ref="T18:Z18"/>
    <mergeCell ref="AB18:AE18"/>
    <mergeCell ref="AS19:AV19"/>
    <mergeCell ref="O19:R19"/>
    <mergeCell ref="S19:AA19"/>
    <mergeCell ref="B14:N15"/>
    <mergeCell ref="O14:AV15"/>
    <mergeCell ref="B16:G21"/>
    <mergeCell ref="H16:N16"/>
    <mergeCell ref="AF16:AI16"/>
    <mergeCell ref="AJ16:AR16"/>
    <mergeCell ref="AS16:AV16"/>
    <mergeCell ref="O16:R16"/>
    <mergeCell ref="S16:AA16"/>
    <mergeCell ref="AB16:AE16"/>
    <mergeCell ref="AJ17:AR17"/>
    <mergeCell ref="AS17:AV17"/>
    <mergeCell ref="O17:R17"/>
    <mergeCell ref="S17:AA17"/>
    <mergeCell ref="AB17:AE17"/>
    <mergeCell ref="H17:N17"/>
    <mergeCell ref="AF17:AI17"/>
    <mergeCell ref="H19:N19"/>
    <mergeCell ref="AF19:AI19"/>
    <mergeCell ref="H18:N18"/>
    <mergeCell ref="AF18:AI18"/>
    <mergeCell ref="AK18:AQ18"/>
    <mergeCell ref="AS18:AV18"/>
    <mergeCell ref="O18:R18"/>
    <mergeCell ref="AB19:AE19"/>
    <mergeCell ref="AJ19:AR19"/>
    <mergeCell ref="H21:N21"/>
    <mergeCell ref="AF21:AI21"/>
    <mergeCell ref="H20:N20"/>
    <mergeCell ref="AF20:AI20"/>
    <mergeCell ref="AJ20:AR20"/>
    <mergeCell ref="AS20:AV20"/>
    <mergeCell ref="O20:R20"/>
    <mergeCell ref="S20:AA20"/>
    <mergeCell ref="AB20:AE20"/>
    <mergeCell ref="AJ21:AR21"/>
    <mergeCell ref="AS21:AV21"/>
    <mergeCell ref="O21:R21"/>
    <mergeCell ref="S21:AA21"/>
    <mergeCell ref="AB21:AE21"/>
    <mergeCell ref="B25:G27"/>
    <mergeCell ref="H25:N25"/>
    <mergeCell ref="AS24:AV24"/>
    <mergeCell ref="O24:R24"/>
    <mergeCell ref="S24:AA24"/>
    <mergeCell ref="AB24:AE24"/>
    <mergeCell ref="H27:N27"/>
    <mergeCell ref="AB27:AE27"/>
    <mergeCell ref="B22:G24"/>
    <mergeCell ref="AJ25:AR25"/>
    <mergeCell ref="AJ23:AR23"/>
    <mergeCell ref="AS23:AV23"/>
    <mergeCell ref="O23:R23"/>
    <mergeCell ref="AF24:AI24"/>
    <mergeCell ref="AJ24:AR24"/>
    <mergeCell ref="AS22:AV22"/>
    <mergeCell ref="O22:R22"/>
    <mergeCell ref="AJ22:AR22"/>
    <mergeCell ref="AF27:AI27"/>
    <mergeCell ref="AJ27:AR27"/>
    <mergeCell ref="AS27:AV27"/>
    <mergeCell ref="O27:R27"/>
    <mergeCell ref="S27:AA27"/>
    <mergeCell ref="H22:N22"/>
    <mergeCell ref="AF22:AI22"/>
    <mergeCell ref="S23:AA23"/>
    <mergeCell ref="AB23:AE23"/>
    <mergeCell ref="H23:N23"/>
    <mergeCell ref="AF23:AI23"/>
    <mergeCell ref="S22:AA22"/>
    <mergeCell ref="AB22:AE22"/>
    <mergeCell ref="H24:N24"/>
    <mergeCell ref="H26:N26"/>
    <mergeCell ref="AF26:AI26"/>
    <mergeCell ref="AS26:AV26"/>
    <mergeCell ref="O26:R26"/>
    <mergeCell ref="S26:AA26"/>
    <mergeCell ref="AF25:AI25"/>
    <mergeCell ref="AS25:AV25"/>
    <mergeCell ref="O25:R25"/>
    <mergeCell ref="S25:AA25"/>
    <mergeCell ref="AB25:AE25"/>
    <mergeCell ref="AB26:AE26"/>
    <mergeCell ref="AJ26:AR26"/>
    <mergeCell ref="B28:N28"/>
    <mergeCell ref="AF28:AI28"/>
    <mergeCell ref="AF30:AI30"/>
    <mergeCell ref="B29:N29"/>
    <mergeCell ref="AF29:AI29"/>
    <mergeCell ref="B30:N30"/>
    <mergeCell ref="AJ28:AR28"/>
    <mergeCell ref="AS28:AV28"/>
    <mergeCell ref="O28:R28"/>
    <mergeCell ref="S28:AA28"/>
    <mergeCell ref="AB28:AE28"/>
    <mergeCell ref="AJ29:AR29"/>
    <mergeCell ref="AS29:AV29"/>
    <mergeCell ref="O29:R29"/>
    <mergeCell ref="S29:AA29"/>
    <mergeCell ref="AB29:AE29"/>
    <mergeCell ref="AJ30:AR30"/>
    <mergeCell ref="O34:T34"/>
    <mergeCell ref="U34:AV34"/>
    <mergeCell ref="AJ31:AR31"/>
    <mergeCell ref="AS31:AV31"/>
    <mergeCell ref="O33:AV33"/>
    <mergeCell ref="O32:AV32"/>
    <mergeCell ref="AS30:AV30"/>
    <mergeCell ref="O30:R30"/>
    <mergeCell ref="S30:AA30"/>
    <mergeCell ref="AB30:AE30"/>
    <mergeCell ref="B38:N42"/>
    <mergeCell ref="O38:AV38"/>
    <mergeCell ref="O39:AV39"/>
    <mergeCell ref="O40:AV40"/>
    <mergeCell ref="O42:AV42"/>
    <mergeCell ref="B31:N31"/>
    <mergeCell ref="AF31:AI31"/>
    <mergeCell ref="O31:R31"/>
    <mergeCell ref="S31:AA31"/>
    <mergeCell ref="AB31:AE31"/>
    <mergeCell ref="AL37:AV37"/>
    <mergeCell ref="O35:T35"/>
    <mergeCell ref="U35:AF35"/>
    <mergeCell ref="U37:AF37"/>
    <mergeCell ref="B32:N32"/>
    <mergeCell ref="B36:N37"/>
    <mergeCell ref="O36:T36"/>
    <mergeCell ref="U36:AV36"/>
    <mergeCell ref="O37:T37"/>
    <mergeCell ref="B34:N35"/>
    <mergeCell ref="AG35:AK35"/>
    <mergeCell ref="AL35:AV35"/>
    <mergeCell ref="B33:N33"/>
    <mergeCell ref="AG37:AK37"/>
  </mergeCells>
  <phoneticPr fontId="2"/>
  <dataValidations count="2">
    <dataValidation type="list" allowBlank="1" showInputMessage="1" showErrorMessage="1" sqref="AS17:AV17" xr:uid="{00000000-0002-0000-1F00-000000000000}">
      <formula1>"kＷ,Ａ,kＶＡ"</formula1>
    </dataValidation>
    <dataValidation type="list" allowBlank="1" showInputMessage="1" showErrorMessage="1" sqref="AB17:AE17" xr:uid="{00000000-0002-0000-1F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31</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3"/>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05"/>
      <c r="Q6" s="306" t="str">
        <f>IF(VLOOKUP($AY$1,Data,6,FALSE)="","",TEXT(VLOOKUP($AY$1,Data,6,FALSE),"000-0000"))</f>
        <v/>
      </c>
      <c r="R6" s="307"/>
      <c r="S6" s="307"/>
      <c r="T6" s="307"/>
      <c r="U6" s="307"/>
      <c r="V6" s="21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9"/>
    </row>
    <row r="7" spans="2:51" ht="18.600000000000001" customHeight="1">
      <c r="B7" s="182"/>
      <c r="C7" s="183"/>
      <c r="D7" s="183"/>
      <c r="E7" s="183"/>
      <c r="F7" s="183"/>
      <c r="G7" s="183"/>
      <c r="H7" s="183"/>
      <c r="I7" s="183"/>
      <c r="J7" s="183"/>
      <c r="K7" s="183"/>
      <c r="L7" s="183"/>
      <c r="M7" s="183"/>
      <c r="N7" s="184"/>
      <c r="O7" s="310" t="str">
        <f>VLOOKUP($AY$1,Data,7,FALSE)&amp;VLOOKUP($AY$1,Data,8,FALSE)</f>
        <v/>
      </c>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2"/>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70"/>
      <c r="AM12" s="274" t="s">
        <v>84</v>
      </c>
      <c r="AN12" s="275"/>
      <c r="AO12" s="275"/>
      <c r="AP12" s="275"/>
      <c r="AQ12" s="275"/>
      <c r="AR12" s="275"/>
      <c r="AS12" s="275"/>
      <c r="AT12" s="275"/>
      <c r="AU12" s="275"/>
      <c r="AV12" s="276"/>
    </row>
    <row r="13" spans="2:51" ht="18.600000000000001" customHeight="1">
      <c r="B13" s="265"/>
      <c r="C13" s="266"/>
      <c r="D13" s="266"/>
      <c r="E13" s="266"/>
      <c r="F13" s="266"/>
      <c r="G13" s="266"/>
      <c r="H13" s="266"/>
      <c r="I13" s="266"/>
      <c r="J13" s="266"/>
      <c r="K13" s="266"/>
      <c r="L13" s="266"/>
      <c r="M13" s="266"/>
      <c r="N13" s="267"/>
      <c r="O13" s="271"/>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4">
        <f>VLOOKUP($AY$1,Data,12,FALSE)</f>
        <v>0</v>
      </c>
      <c r="AN13" s="275"/>
      <c r="AO13" s="275"/>
      <c r="AP13" s="275"/>
      <c r="AQ13" s="275"/>
      <c r="AR13" s="275"/>
      <c r="AS13" s="275"/>
      <c r="AT13" s="275"/>
      <c r="AU13" s="275"/>
      <c r="AV13" s="276"/>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2000-000000000000}">
      <formula1>"kＷ,Ａ,kＶA"</formula1>
    </dataValidation>
    <dataValidation type="list" allowBlank="1" showInputMessage="1" showErrorMessage="1" sqref="AS17:AV17" xr:uid="{00000000-0002-0000-20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32</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2100-000000000000}">
      <formula1>"kＷ,Ａ,kＶA"</formula1>
    </dataValidation>
    <dataValidation type="list" allowBlank="1" showInputMessage="1" showErrorMessage="1" sqref="AS17:AV17" xr:uid="{00000000-0002-0000-21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33</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2200-000000000000}">
      <formula1>"kＷ,Ａ,kＶA"</formula1>
    </dataValidation>
    <dataValidation type="list" allowBlank="1" showInputMessage="1" showErrorMessage="1" sqref="AS17:AV17" xr:uid="{00000000-0002-0000-22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34</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2300-000000000000}">
      <formula1>"kＷ,Ａ,kＶA"</formula1>
    </dataValidation>
    <dataValidation type="list" allowBlank="1" showInputMessage="1" showErrorMessage="1" sqref="AS17:AV17" xr:uid="{00000000-0002-0000-23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35</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2400-000000000000}">
      <formula1>"kＷ,Ａ,kＶA"</formula1>
    </dataValidation>
    <dataValidation type="list" allowBlank="1" showInputMessage="1" showErrorMessage="1" sqref="AS17:AV17" xr:uid="{00000000-0002-0000-24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36</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2500-000000000000}">
      <formula1>"kＷ,Ａ,kＶA"</formula1>
    </dataValidation>
    <dataValidation type="list" allowBlank="1" showInputMessage="1" showErrorMessage="1" sqref="AS17:AV17" xr:uid="{00000000-0002-0000-25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37</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2600-000000000000}">
      <formula1>"kＷ,Ａ,kＶA"</formula1>
    </dataValidation>
    <dataValidation type="list" allowBlank="1" showInputMessage="1" showErrorMessage="1" sqref="AS17:AV17" xr:uid="{00000000-0002-0000-26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38</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2700-000000000000}">
      <formula1>"kＷ,Ａ,kＶA"</formula1>
    </dataValidation>
    <dataValidation type="list" allowBlank="1" showInputMessage="1" showErrorMessage="1" sqref="AS17:AV17" xr:uid="{00000000-0002-0000-27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39</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2800-000000000000}">
      <formula1>"kＷ,Ａ,kＶA"</formula1>
    </dataValidation>
    <dataValidation type="list" allowBlank="1" showInputMessage="1" showErrorMessage="1" sqref="AS17:AV17" xr:uid="{00000000-0002-0000-28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40</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2900-000000000000}">
      <formula1>"kＷ,Ａ,kＶA"</formula1>
    </dataValidation>
    <dataValidation type="list" allowBlank="1" showInputMessage="1" showErrorMessage="1" sqref="AS17:AV17" xr:uid="{00000000-0002-0000-29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41</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2A00-000000000000}">
      <formula1>"kＷ,Ａ,kＶA"</formula1>
    </dataValidation>
    <dataValidation type="list" allowBlank="1" showInputMessage="1" showErrorMessage="1" sqref="AS17:AV17" xr:uid="{00000000-0002-0000-2A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42</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2B00-000000000000}">
      <formula1>"kＷ,Ａ,kＶA"</formula1>
    </dataValidation>
    <dataValidation type="list" allowBlank="1" showInputMessage="1" showErrorMessage="1" sqref="AS17:AV17" xr:uid="{00000000-0002-0000-2B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43</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2C00-000000000000}">
      <formula1>"kＷ,Ａ,kＶA"</formula1>
    </dataValidation>
    <dataValidation type="list" allowBlank="1" showInputMessage="1" showErrorMessage="1" sqref="AS17:AV17" xr:uid="{00000000-0002-0000-2C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44</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2D00-000000000000}">
      <formula1>"kＷ,Ａ,kＶA"</formula1>
    </dataValidation>
    <dataValidation type="list" allowBlank="1" showInputMessage="1" showErrorMessage="1" sqref="AS17:AV17" xr:uid="{00000000-0002-0000-2D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45</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2E00-000000000000}">
      <formula1>"kＷ,Ａ,kＶA"</formula1>
    </dataValidation>
    <dataValidation type="list" allowBlank="1" showInputMessage="1" showErrorMessage="1" sqref="AS17:AV17" xr:uid="{00000000-0002-0000-2E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46</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2F00-000000000000}">
      <formula1>"kＷ,Ａ,kＶA"</formula1>
    </dataValidation>
    <dataValidation type="list" allowBlank="1" showInputMessage="1" showErrorMessage="1" sqref="AS17:AV17" xr:uid="{00000000-0002-0000-2F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47</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3000-000000000000}">
      <formula1>"kＷ,Ａ,kＶA"</formula1>
    </dataValidation>
    <dataValidation type="list" allowBlank="1" showInputMessage="1" showErrorMessage="1" sqref="AS17:AV17" xr:uid="{00000000-0002-0000-30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48</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3100-000000000000}">
      <formula1>"kＷ,Ａ,kＶA"</formula1>
    </dataValidation>
    <dataValidation type="list" allowBlank="1" showInputMessage="1" showErrorMessage="1" sqref="AS17:AV17" xr:uid="{00000000-0002-0000-31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49</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3200-000000000000}">
      <formula1>"kＷ,Ａ,kＶA"</formula1>
    </dataValidation>
    <dataValidation type="list" allowBlank="1" showInputMessage="1" showErrorMessage="1" sqref="AS17:AV17" xr:uid="{00000000-0002-0000-32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Y42"/>
  <sheetViews>
    <sheetView showZeros="0" view="pageBreakPreview" zoomScaleNormal="100" zoomScaleSheetLayoutView="100" workbookViewId="0">
      <selection activeCell="O4" sqref="O4:AV4"/>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50</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32:N32"/>
    <mergeCell ref="O32:AV32"/>
    <mergeCell ref="B33:N33"/>
    <mergeCell ref="O33:AV33"/>
    <mergeCell ref="B34:N35"/>
    <mergeCell ref="U36:AV36"/>
    <mergeCell ref="O34:T34"/>
    <mergeCell ref="U34:AV34"/>
    <mergeCell ref="AG35:AK35"/>
    <mergeCell ref="AL35:AV35"/>
    <mergeCell ref="O35:T35"/>
    <mergeCell ref="U35:AF35"/>
    <mergeCell ref="B38:N42"/>
    <mergeCell ref="O38:AV38"/>
    <mergeCell ref="O39:AV39"/>
    <mergeCell ref="O40:AV40"/>
    <mergeCell ref="O42:AV42"/>
    <mergeCell ref="O37:T37"/>
    <mergeCell ref="U37:AF37"/>
    <mergeCell ref="AG37:AK37"/>
    <mergeCell ref="AL37:AV37"/>
    <mergeCell ref="B36:N37"/>
    <mergeCell ref="O36:T36"/>
    <mergeCell ref="B30:N30"/>
    <mergeCell ref="O30:R30"/>
    <mergeCell ref="S30:AA30"/>
    <mergeCell ref="AB30:AE30"/>
    <mergeCell ref="AF30:AI30"/>
    <mergeCell ref="AJ30:AR30"/>
    <mergeCell ref="AS30:AV30"/>
    <mergeCell ref="AJ29:AR29"/>
    <mergeCell ref="B31:N31"/>
    <mergeCell ref="O31:R31"/>
    <mergeCell ref="S31:AA31"/>
    <mergeCell ref="AB31:AE31"/>
    <mergeCell ref="AF31:AI31"/>
    <mergeCell ref="AJ31:AR31"/>
    <mergeCell ref="AS31:AV31"/>
    <mergeCell ref="S29:AA29"/>
    <mergeCell ref="AB29:AE29"/>
    <mergeCell ref="AF29:AI29"/>
    <mergeCell ref="B29:N29"/>
    <mergeCell ref="O29:R29"/>
    <mergeCell ref="O28:R28"/>
    <mergeCell ref="S28:AA28"/>
    <mergeCell ref="B28:N28"/>
    <mergeCell ref="AS29:AV29"/>
    <mergeCell ref="AJ28:AR28"/>
    <mergeCell ref="AS28:AV28"/>
    <mergeCell ref="H27:N27"/>
    <mergeCell ref="O27:R27"/>
    <mergeCell ref="S27:AA27"/>
    <mergeCell ref="AB27:AE27"/>
    <mergeCell ref="AF27:AI27"/>
    <mergeCell ref="AJ27:AR27"/>
    <mergeCell ref="AS27:AV27"/>
    <mergeCell ref="AB28:AE28"/>
    <mergeCell ref="AF28:AI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S19:AV19"/>
    <mergeCell ref="H20:N20"/>
    <mergeCell ref="O20:R20"/>
    <mergeCell ref="S20:AA20"/>
    <mergeCell ref="AB20:AE20"/>
    <mergeCell ref="AF20:AI20"/>
    <mergeCell ref="AJ20:AR20"/>
    <mergeCell ref="AS20:AV20"/>
    <mergeCell ref="H19:N19"/>
    <mergeCell ref="O19:R19"/>
    <mergeCell ref="H18:N18"/>
    <mergeCell ref="S19:AA19"/>
    <mergeCell ref="AB19:AE19"/>
    <mergeCell ref="AF19:AI19"/>
    <mergeCell ref="AJ19:AR19"/>
    <mergeCell ref="O18:R18"/>
    <mergeCell ref="T18:Z18"/>
    <mergeCell ref="AB18:AE18"/>
    <mergeCell ref="AF18:AI18"/>
    <mergeCell ref="AK18:AQ18"/>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S18:AV18"/>
    <mergeCell ref="H17:N17"/>
    <mergeCell ref="O17:R17"/>
    <mergeCell ref="S17:AA17"/>
    <mergeCell ref="AB17:AE17"/>
    <mergeCell ref="AF17:AI17"/>
    <mergeCell ref="AJ17:AR17"/>
    <mergeCell ref="AS17:AV17"/>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B17:AE17" xr:uid="{00000000-0002-0000-3300-000000000000}">
      <formula1>"kＷ,Ａ,kＶA"</formula1>
    </dataValidation>
    <dataValidation type="list" allowBlank="1" showInputMessage="1" showErrorMessage="1" sqref="AS17:AV17" xr:uid="{00000000-0002-0000-33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51</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3"/>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05"/>
      <c r="Q6" s="306" t="str">
        <f>IF(VLOOKUP($AY$1,Data,6,FALSE)="","",TEXT(VLOOKUP($AY$1,Data,6,FALSE),"000-0000"))</f>
        <v/>
      </c>
      <c r="R6" s="307"/>
      <c r="S6" s="307"/>
      <c r="T6" s="307"/>
      <c r="U6" s="307"/>
      <c r="V6" s="21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9"/>
    </row>
    <row r="7" spans="2:51" ht="18.600000000000001" customHeight="1">
      <c r="B7" s="182"/>
      <c r="C7" s="183"/>
      <c r="D7" s="183"/>
      <c r="E7" s="183"/>
      <c r="F7" s="183"/>
      <c r="G7" s="183"/>
      <c r="H7" s="183"/>
      <c r="I7" s="183"/>
      <c r="J7" s="183"/>
      <c r="K7" s="183"/>
      <c r="L7" s="183"/>
      <c r="M7" s="183"/>
      <c r="N7" s="184"/>
      <c r="O7" s="310" t="str">
        <f>VLOOKUP($AY$1,Data,7,FALSE)&amp;VLOOKUP($AY$1,Data,8,FALSE)</f>
        <v/>
      </c>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2"/>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70"/>
      <c r="AM12" s="274" t="s">
        <v>84</v>
      </c>
      <c r="AN12" s="275"/>
      <c r="AO12" s="275"/>
      <c r="AP12" s="275"/>
      <c r="AQ12" s="275"/>
      <c r="AR12" s="275"/>
      <c r="AS12" s="275"/>
      <c r="AT12" s="275"/>
      <c r="AU12" s="275"/>
      <c r="AV12" s="276"/>
    </row>
    <row r="13" spans="2:51" ht="18.600000000000001" customHeight="1">
      <c r="B13" s="265"/>
      <c r="C13" s="266"/>
      <c r="D13" s="266"/>
      <c r="E13" s="266"/>
      <c r="F13" s="266"/>
      <c r="G13" s="266"/>
      <c r="H13" s="266"/>
      <c r="I13" s="266"/>
      <c r="J13" s="266"/>
      <c r="K13" s="266"/>
      <c r="L13" s="266"/>
      <c r="M13" s="266"/>
      <c r="N13" s="267"/>
      <c r="O13" s="271"/>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4">
        <f>VLOOKUP($AY$1,Data,12,FALSE)</f>
        <v>0</v>
      </c>
      <c r="AN13" s="275"/>
      <c r="AO13" s="275"/>
      <c r="AP13" s="275"/>
      <c r="AQ13" s="275"/>
      <c r="AR13" s="275"/>
      <c r="AS13" s="275"/>
      <c r="AT13" s="275"/>
      <c r="AU13" s="275"/>
      <c r="AV13" s="276"/>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3400-000000000000}">
      <formula1>"kＷ,Ａ,kＶA"</formula1>
    </dataValidation>
    <dataValidation type="list" allowBlank="1" showInputMessage="1" showErrorMessage="1" sqref="AS17:AV17" xr:uid="{00000000-0002-0000-34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52</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3500-000000000000}">
      <formula1>"kＷ,Ａ,kＶA"</formula1>
    </dataValidation>
    <dataValidation type="list" allowBlank="1" showInputMessage="1" showErrorMessage="1" sqref="AS17:AV17" xr:uid="{00000000-0002-0000-35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53</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3600-000000000000}">
      <formula1>"kＷ,Ａ,kＶA"</formula1>
    </dataValidation>
    <dataValidation type="list" allowBlank="1" showInputMessage="1" showErrorMessage="1" sqref="AS17:AV17" xr:uid="{00000000-0002-0000-36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54</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3700-000000000000}">
      <formula1>"kＷ,Ａ,kＶA"</formula1>
    </dataValidation>
    <dataValidation type="list" allowBlank="1" showInputMessage="1" showErrorMessage="1" sqref="AS17:AV17" xr:uid="{00000000-0002-0000-37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Y42"/>
  <sheetViews>
    <sheetView showZeros="0" view="pageBreakPreview" zoomScaleNormal="100" zoomScaleSheetLayoutView="100" workbookViewId="0">
      <selection activeCell="AY3" sqref="AY3"/>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55</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3800-000000000000}">
      <formula1>"kＷ,Ａ,kＶA"</formula1>
    </dataValidation>
    <dataValidation type="list" allowBlank="1" showInputMessage="1" showErrorMessage="1" sqref="AS17:AV17" xr:uid="{00000000-0002-0000-38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56</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3900-000000000000}">
      <formula1>"kＷ,Ａ,kＶA"</formula1>
    </dataValidation>
    <dataValidation type="list" allowBlank="1" showInputMessage="1" showErrorMessage="1" sqref="AS17:AV17" xr:uid="{00000000-0002-0000-39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57</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3A00-000000000000}">
      <formula1>"kＷ,Ａ,kＶA"</formula1>
    </dataValidation>
    <dataValidation type="list" allowBlank="1" showInputMessage="1" showErrorMessage="1" sqref="AS17:AV17" xr:uid="{00000000-0002-0000-3A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58</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3B00-000000000000}">
      <formula1>"kＷ,Ａ,kＶA"</formula1>
    </dataValidation>
    <dataValidation type="list" allowBlank="1" showInputMessage="1" showErrorMessage="1" sqref="AS17:AV17" xr:uid="{00000000-0002-0000-3B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59</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3C00-000000000000}">
      <formula1>"kＷ,Ａ,kＶA"</formula1>
    </dataValidation>
    <dataValidation type="list" allowBlank="1" showInputMessage="1" showErrorMessage="1" sqref="AS17:AV17" xr:uid="{00000000-0002-0000-3C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60</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3D00-000000000000}">
      <formula1>"kＷ,Ａ,kＶA"</formula1>
    </dataValidation>
    <dataValidation type="list" allowBlank="1" showInputMessage="1" showErrorMessage="1" sqref="AS17:AV17" xr:uid="{00000000-0002-0000-3D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61</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3E00-000000000000}">
      <formula1>"kＷ,Ａ,kＶA"</formula1>
    </dataValidation>
    <dataValidation type="list" allowBlank="1" showInputMessage="1" showErrorMessage="1" sqref="AS17:AV17" xr:uid="{00000000-0002-0000-3E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62</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3F00-000000000000}">
      <formula1>"kＷ,Ａ,kＶA"</formula1>
    </dataValidation>
    <dataValidation type="list" allowBlank="1" showInputMessage="1" showErrorMessage="1" sqref="AS17:AV17" xr:uid="{00000000-0002-0000-3F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1:AY42"/>
  <sheetViews>
    <sheetView showZeros="0" view="pageBreakPreview" zoomScaleNormal="100" zoomScaleSheetLayoutView="100" workbookViewId="0">
      <selection activeCell="BH19" sqref="BH19"/>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63</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4000-000000000000}">
      <formula1>"kＷ,Ａ,kＶA"</formula1>
    </dataValidation>
    <dataValidation type="list" allowBlank="1" showInputMessage="1" showErrorMessage="1" sqref="AS17:AV17" xr:uid="{00000000-0002-0000-40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64</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4100-000000000000}">
      <formula1>"kＷ,Ａ,kＶA"</formula1>
    </dataValidation>
    <dataValidation type="list" allowBlank="1" showInputMessage="1" showErrorMessage="1" sqref="AS17:AV17" xr:uid="{00000000-0002-0000-41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65</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4200-000000000000}">
      <formula1>"kＷ,Ａ,kＶA"</formula1>
    </dataValidation>
    <dataValidation type="list" allowBlank="1" showInputMessage="1" showErrorMessage="1" sqref="AS17:AV17" xr:uid="{00000000-0002-0000-42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66</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4300-000000000000}">
      <formula1>"kＷ,Ａ,kＶA"</formula1>
    </dataValidation>
    <dataValidation type="list" allowBlank="1" showInputMessage="1" showErrorMessage="1" sqref="AS17:AV17" xr:uid="{00000000-0002-0000-43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67</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4400-000000000000}">
      <formula1>"kＷ,Ａ,kＶA"</formula1>
    </dataValidation>
    <dataValidation type="list" allowBlank="1" showInputMessage="1" showErrorMessage="1" sqref="AS17:AV17" xr:uid="{00000000-0002-0000-44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68</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4500-000000000000}">
      <formula1>"kＷ,Ａ,kＶA"</formula1>
    </dataValidation>
    <dataValidation type="list" allowBlank="1" showInputMessage="1" showErrorMessage="1" sqref="AS17:AV17" xr:uid="{00000000-0002-0000-45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69</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4600-000000000000}">
      <formula1>"kＷ,Ａ,kＶA"</formula1>
    </dataValidation>
    <dataValidation type="list" allowBlank="1" showInputMessage="1" showErrorMessage="1" sqref="AS17:AV17" xr:uid="{00000000-0002-0000-46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70</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4700-000000000000}">
      <formula1>"kＷ,Ａ,kＶA"</formula1>
    </dataValidation>
    <dataValidation type="list" allowBlank="1" showInputMessage="1" showErrorMessage="1" sqref="AS17:AV17" xr:uid="{00000000-0002-0000-47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71</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4800-000000000000}">
      <formula1>"kＷ,Ａ,kＶA"</formula1>
    </dataValidation>
    <dataValidation type="list" allowBlank="1" showInputMessage="1" showErrorMessage="1" sqref="AS17:AV17" xr:uid="{00000000-0002-0000-48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72</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4900-000000000000}">
      <formula1>"kＷ,Ａ,kＶA"</formula1>
    </dataValidation>
    <dataValidation type="list" allowBlank="1" showInputMessage="1" showErrorMessage="1" sqref="AS17:AV17" xr:uid="{00000000-0002-0000-49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73</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4A00-000000000000}">
      <formula1>"kＷ,Ａ,kＶA"</formula1>
    </dataValidation>
    <dataValidation type="list" allowBlank="1" showInputMessage="1" showErrorMessage="1" sqref="AS17:AV17" xr:uid="{00000000-0002-0000-4A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74</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4B00-000000000000}">
      <formula1>"kＷ,Ａ,kＶA"</formula1>
    </dataValidation>
    <dataValidation type="list" allowBlank="1" showInputMessage="1" showErrorMessage="1" sqref="AS17:AV17" xr:uid="{00000000-0002-0000-4B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75</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4C00-000000000000}">
      <formula1>"kＷ,Ａ,kＶA"</formula1>
    </dataValidation>
    <dataValidation type="list" allowBlank="1" showInputMessage="1" showErrorMessage="1" sqref="AS17:AV17" xr:uid="{00000000-0002-0000-4C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76</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4D00-000000000000}">
      <formula1>"kＷ,Ａ,kＶA"</formula1>
    </dataValidation>
    <dataValidation type="list" allowBlank="1" showInputMessage="1" showErrorMessage="1" sqref="AS17:AV17" xr:uid="{00000000-0002-0000-4D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77</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4E00-000000000000}">
      <formula1>"kＷ,Ａ,kＶA"</formula1>
    </dataValidation>
    <dataValidation type="list" allowBlank="1" showInputMessage="1" showErrorMessage="1" sqref="AS17:AV17" xr:uid="{00000000-0002-0000-4E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78</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4F00-000000000000}">
      <formula1>"kＷ,Ａ,kＶA"</formula1>
    </dataValidation>
    <dataValidation type="list" allowBlank="1" showInputMessage="1" showErrorMessage="1" sqref="AS17:AV17" xr:uid="{00000000-0002-0000-4F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79</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5000-000000000000}">
      <formula1>"kＷ,Ａ,kＶA"</formula1>
    </dataValidation>
    <dataValidation type="list" allowBlank="1" showInputMessage="1" showErrorMessage="1" sqref="AS17:AV17" xr:uid="{00000000-0002-0000-50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80</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B17:AE17" xr:uid="{00000000-0002-0000-5100-000000000000}">
      <formula1>"kＷ,Ａ,kＶA"</formula1>
    </dataValidation>
    <dataValidation type="list" allowBlank="1" showInputMessage="1" showErrorMessage="1" sqref="AS17:AV17" xr:uid="{00000000-0002-0000-5100-000001000000}">
      <formula1>"kＷ,Ａ,kＶＡ"</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81</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3"/>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05"/>
      <c r="Q6" s="306" t="str">
        <f>IF(VLOOKUP($AY$1,Data,6,FALSE)="","",TEXT(VLOOKUP($AY$1,Data,6,FALSE),"000-0000"))</f>
        <v/>
      </c>
      <c r="R6" s="307"/>
      <c r="S6" s="307"/>
      <c r="T6" s="307"/>
      <c r="U6" s="307"/>
      <c r="V6" s="21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9"/>
    </row>
    <row r="7" spans="2:51" ht="18.600000000000001" customHeight="1">
      <c r="B7" s="182"/>
      <c r="C7" s="183"/>
      <c r="D7" s="183"/>
      <c r="E7" s="183"/>
      <c r="F7" s="183"/>
      <c r="G7" s="183"/>
      <c r="H7" s="183"/>
      <c r="I7" s="183"/>
      <c r="J7" s="183"/>
      <c r="K7" s="183"/>
      <c r="L7" s="183"/>
      <c r="M7" s="183"/>
      <c r="N7" s="184"/>
      <c r="O7" s="310" t="str">
        <f>VLOOKUP($AY$1,Data,7,FALSE)&amp;VLOOKUP($AY$1,Data,8,FALSE)</f>
        <v/>
      </c>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2"/>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70"/>
      <c r="AM12" s="274" t="s">
        <v>84</v>
      </c>
      <c r="AN12" s="275"/>
      <c r="AO12" s="275"/>
      <c r="AP12" s="275"/>
      <c r="AQ12" s="275"/>
      <c r="AR12" s="275"/>
      <c r="AS12" s="275"/>
      <c r="AT12" s="275"/>
      <c r="AU12" s="275"/>
      <c r="AV12" s="276"/>
    </row>
    <row r="13" spans="2:51" ht="18.600000000000001" customHeight="1">
      <c r="B13" s="265"/>
      <c r="C13" s="266"/>
      <c r="D13" s="266"/>
      <c r="E13" s="266"/>
      <c r="F13" s="266"/>
      <c r="G13" s="266"/>
      <c r="H13" s="266"/>
      <c r="I13" s="266"/>
      <c r="J13" s="266"/>
      <c r="K13" s="266"/>
      <c r="L13" s="266"/>
      <c r="M13" s="266"/>
      <c r="N13" s="267"/>
      <c r="O13" s="271"/>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4">
        <f>VLOOKUP($AY$1,Data,12,FALSE)</f>
        <v>0</v>
      </c>
      <c r="AN13" s="275"/>
      <c r="AO13" s="275"/>
      <c r="AP13" s="275"/>
      <c r="AQ13" s="275"/>
      <c r="AR13" s="275"/>
      <c r="AS13" s="275"/>
      <c r="AT13" s="275"/>
      <c r="AU13" s="275"/>
      <c r="AV13" s="276"/>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5200-000000000000}">
      <formula1>"kＷ,Ａ,kＶＡ"</formula1>
    </dataValidation>
    <dataValidation type="list" allowBlank="1" showInputMessage="1" showErrorMessage="1" sqref="AB17:AE17" xr:uid="{00000000-0002-0000-52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legacy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B1:AY42"/>
  <sheetViews>
    <sheetView showZeros="0" view="pageBreakPreview" zoomScaleNormal="100" zoomScaleSheetLayoutView="100" workbookViewId="0">
      <selection activeCell="BF5" sqref="BF5"/>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82</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5300-000000000000}">
      <formula1>"kＷ,Ａ,kＶＡ"</formula1>
    </dataValidation>
    <dataValidation type="list" allowBlank="1" showInputMessage="1" showErrorMessage="1" sqref="AB17:AE17" xr:uid="{00000000-0002-0000-53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B1:AY42"/>
  <sheetViews>
    <sheetView showZeros="0" view="pageBreakPreview" zoomScaleNormal="100" zoomScaleSheetLayoutView="100" workbookViewId="0">
      <selection activeCell="AY3" sqref="AY3"/>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83</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5400-000000000000}">
      <formula1>"kＷ,Ａ,kＶＡ"</formula1>
    </dataValidation>
    <dataValidation type="list" allowBlank="1" showInputMessage="1" showErrorMessage="1" sqref="AB17:AE17" xr:uid="{00000000-0002-0000-54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84</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5500-000000000000}">
      <formula1>"kＷ,Ａ,kＶＡ"</formula1>
    </dataValidation>
    <dataValidation type="list" allowBlank="1" showInputMessage="1" showErrorMessage="1" sqref="AB17:AE17" xr:uid="{00000000-0002-0000-55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85</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5600-000000000000}">
      <formula1>"kＷ,Ａ,kＶＡ"</formula1>
    </dataValidation>
    <dataValidation type="list" allowBlank="1" showInputMessage="1" showErrorMessage="1" sqref="AB17:AE17" xr:uid="{00000000-0002-0000-56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86</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5700-000000000000}">
      <formula1>"kＷ,Ａ,kＶＡ"</formula1>
    </dataValidation>
    <dataValidation type="list" allowBlank="1" showInputMessage="1" showErrorMessage="1" sqref="AB17:AE17" xr:uid="{00000000-0002-0000-57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B1:AY42"/>
  <sheetViews>
    <sheetView showZeros="0" view="pageBreakPreview" zoomScaleNormal="100" zoomScaleSheetLayoutView="100" workbookViewId="0">
      <selection activeCell="AY3" sqref="AY3"/>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87</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5800-000000000000}">
      <formula1>"kＷ,Ａ,kＶＡ"</formula1>
    </dataValidation>
    <dataValidation type="list" allowBlank="1" showInputMessage="1" showErrorMessage="1" sqref="AB17:AE17" xr:uid="{00000000-0002-0000-58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88</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5900-000000000000}">
      <formula1>"kＷ,Ａ,kＶＡ"</formula1>
    </dataValidation>
    <dataValidation type="list" allowBlank="1" showInputMessage="1" showErrorMessage="1" sqref="AB17:AE17" xr:uid="{00000000-0002-0000-59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89</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5A00-000000000000}">
      <formula1>"kＷ,Ａ,kＶＡ"</formula1>
    </dataValidation>
    <dataValidation type="list" allowBlank="1" showInputMessage="1" showErrorMessage="1" sqref="AB17:AE17" xr:uid="{00000000-0002-0000-5A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90</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5B00-000000000000}">
      <formula1>"kＷ,Ａ,kＶＡ"</formula1>
    </dataValidation>
    <dataValidation type="list" allowBlank="1" showInputMessage="1" showErrorMessage="1" sqref="AB17:AE17" xr:uid="{00000000-0002-0000-5B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91</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5C00-000000000000}">
      <formula1>"kＷ,Ａ,kＶＡ"</formula1>
    </dataValidation>
    <dataValidation type="list" allowBlank="1" showInputMessage="1" showErrorMessage="1" sqref="AB17:AE17" xr:uid="{00000000-0002-0000-5C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92</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5D00-000000000000}">
      <formula1>"kＷ,Ａ,kＶＡ"</formula1>
    </dataValidation>
    <dataValidation type="list" allowBlank="1" showInputMessage="1" showErrorMessage="1" sqref="AB17:AE17" xr:uid="{00000000-0002-0000-5D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93</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5E00-000000000000}">
      <formula1>"kＷ,Ａ,kＶＡ"</formula1>
    </dataValidation>
    <dataValidation type="list" allowBlank="1" showInputMessage="1" showErrorMessage="1" sqref="AB17:AE17" xr:uid="{00000000-0002-0000-5E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94</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5F00-000000000000}">
      <formula1>"kＷ,Ａ,kＶＡ"</formula1>
    </dataValidation>
    <dataValidation type="list" allowBlank="1" showInputMessage="1" showErrorMessage="1" sqref="AB17:AE17" xr:uid="{00000000-0002-0000-5F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95</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6000-000000000000}">
      <formula1>"kＷ,Ａ,kＶＡ"</formula1>
    </dataValidation>
    <dataValidation type="list" allowBlank="1" showInputMessage="1" showErrorMessage="1" sqref="AB17:AE17" xr:uid="{00000000-0002-0000-60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96</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6100-000000000000}">
      <formula1>"kＷ,Ａ,kＶＡ"</formula1>
    </dataValidation>
    <dataValidation type="list" allowBlank="1" showInputMessage="1" showErrorMessage="1" sqref="AB17:AE17" xr:uid="{00000000-0002-0000-61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97</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6200-000000000000}">
      <formula1>"kＷ,Ａ,kＶＡ"</formula1>
    </dataValidation>
    <dataValidation type="list" allowBlank="1" showInputMessage="1" showErrorMessage="1" sqref="AB17:AE17" xr:uid="{00000000-0002-0000-62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98</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6300-000000000000}">
      <formula1>"kＷ,Ａ,kＶＡ"</formula1>
    </dataValidation>
    <dataValidation type="list" allowBlank="1" showInputMessage="1" showErrorMessage="1" sqref="AB17:AE17" xr:uid="{00000000-0002-0000-63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99</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6400-000000000000}">
      <formula1>"kＷ,Ａ,kＶＡ"</formula1>
    </dataValidation>
    <dataValidation type="list" allowBlank="1" showInputMessage="1" showErrorMessage="1" sqref="AB17:AE17" xr:uid="{00000000-0002-0000-64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1:AY42"/>
  <sheetViews>
    <sheetView showZeros="0" view="pageBreakPreview" zoomScaleNormal="100" zoomScaleSheetLayoutView="100" workbookViewId="0">
      <selection activeCell="AY2" sqref="AY2"/>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296" t="s">
        <v>137</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X1" s="17" t="s">
        <v>53</v>
      </c>
      <c r="AY1" s="18">
        <v>100</v>
      </c>
    </row>
    <row r="2" spans="2:51" ht="9.75"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7"/>
      <c r="AT2" s="47"/>
      <c r="AU2" s="47"/>
      <c r="AV2" s="48"/>
    </row>
    <row r="3" spans="2:51" ht="15.75" customHeight="1">
      <c r="B3" s="277" t="s">
        <v>108</v>
      </c>
      <c r="C3" s="278"/>
      <c r="D3" s="278"/>
      <c r="E3" s="278"/>
      <c r="F3" s="278"/>
      <c r="G3" s="278"/>
      <c r="H3" s="278"/>
      <c r="I3" s="278"/>
      <c r="J3" s="278"/>
      <c r="K3" s="278"/>
      <c r="L3" s="278"/>
      <c r="M3" s="278"/>
      <c r="N3" s="279"/>
      <c r="O3" s="298">
        <f>VLOOKUP($AY$1,Data,3,FALSE)</f>
        <v>0</v>
      </c>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300"/>
    </row>
    <row r="4" spans="2:51" ht="21" customHeight="1">
      <c r="B4" s="259" t="s">
        <v>120</v>
      </c>
      <c r="C4" s="260"/>
      <c r="D4" s="260"/>
      <c r="E4" s="260"/>
      <c r="F4" s="260"/>
      <c r="G4" s="260"/>
      <c r="H4" s="260"/>
      <c r="I4" s="260"/>
      <c r="J4" s="260"/>
      <c r="K4" s="260"/>
      <c r="L4" s="260"/>
      <c r="M4" s="260"/>
      <c r="N4" s="261"/>
      <c r="O4" s="301">
        <f>VLOOKUP($AY$1,Data,4,FALSE)</f>
        <v>0</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1"/>
    </row>
    <row r="5" spans="2:51" ht="23.25" customHeight="1">
      <c r="B5" s="313" t="s">
        <v>138</v>
      </c>
      <c r="C5" s="314"/>
      <c r="D5" s="314"/>
      <c r="E5" s="314"/>
      <c r="F5" s="314"/>
      <c r="G5" s="314"/>
      <c r="H5" s="314"/>
      <c r="I5" s="314"/>
      <c r="J5" s="314"/>
      <c r="K5" s="314"/>
      <c r="L5" s="314"/>
      <c r="M5" s="314"/>
      <c r="N5" s="315"/>
      <c r="O5" s="316">
        <f>VLOOKUP($AY$1,Data,5,FALSE)</f>
        <v>0</v>
      </c>
      <c r="P5" s="317"/>
      <c r="Q5" s="317"/>
      <c r="R5" s="317"/>
      <c r="S5" s="317"/>
      <c r="T5" s="317"/>
      <c r="U5" s="317"/>
      <c r="V5" s="317"/>
      <c r="W5" s="317"/>
      <c r="X5" s="317"/>
      <c r="Y5" s="317"/>
      <c r="Z5" s="317"/>
      <c r="AA5" s="317"/>
      <c r="AB5" s="317"/>
      <c r="AC5" s="317"/>
      <c r="AD5" s="317"/>
      <c r="AE5" s="317"/>
      <c r="AF5" s="317"/>
      <c r="AG5" s="317"/>
      <c r="AH5" s="317"/>
      <c r="AI5" s="317"/>
      <c r="AJ5" s="317"/>
      <c r="AK5" s="317"/>
      <c r="AL5" s="317"/>
      <c r="AM5" s="318">
        <f>VLOOKUP($AY$1,Data,65,FALSE)</f>
        <v>0</v>
      </c>
      <c r="AN5" s="318"/>
      <c r="AO5" s="318"/>
      <c r="AP5" s="318"/>
      <c r="AQ5" s="318"/>
      <c r="AR5" s="318">
        <f>VLOOKUP($AY$1,Data,66,FALSE)</f>
        <v>0</v>
      </c>
      <c r="AS5" s="318"/>
      <c r="AT5" s="318"/>
      <c r="AU5" s="318"/>
      <c r="AV5" s="319"/>
    </row>
    <row r="6" spans="2:51" ht="18.600000000000001" customHeight="1">
      <c r="B6" s="179" t="s">
        <v>44</v>
      </c>
      <c r="C6" s="180"/>
      <c r="D6" s="180"/>
      <c r="E6" s="180"/>
      <c r="F6" s="180"/>
      <c r="G6" s="180"/>
      <c r="H6" s="180"/>
      <c r="I6" s="180"/>
      <c r="J6" s="180"/>
      <c r="K6" s="180"/>
      <c r="L6" s="180"/>
      <c r="M6" s="180"/>
      <c r="N6" s="181"/>
      <c r="O6" s="304" t="s">
        <v>107</v>
      </c>
      <c r="P6" s="322"/>
      <c r="Q6" s="306" t="str">
        <f>IF(VLOOKUP($AY$1,Data,6,FALSE)="","",TEXT(VLOOKUP($AY$1,Data,6,FALSE),"000-0000"))</f>
        <v/>
      </c>
      <c r="R6" s="323"/>
      <c r="S6" s="323"/>
      <c r="T6" s="323"/>
      <c r="U6" s="323"/>
      <c r="V6" s="218"/>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5"/>
    </row>
    <row r="7" spans="2:51" ht="18.600000000000001" customHeight="1">
      <c r="B7" s="182"/>
      <c r="C7" s="183"/>
      <c r="D7" s="183"/>
      <c r="E7" s="183"/>
      <c r="F7" s="183"/>
      <c r="G7" s="183"/>
      <c r="H7" s="183"/>
      <c r="I7" s="183"/>
      <c r="J7" s="183"/>
      <c r="K7" s="183"/>
      <c r="L7" s="183"/>
      <c r="M7" s="183"/>
      <c r="N7" s="184"/>
      <c r="O7" s="310" t="str">
        <f>VLOOKUP($AY$1,Data,7,FALSE)&amp;VLOOKUP($AY$1,Data,8,FALSE)</f>
        <v/>
      </c>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7"/>
    </row>
    <row r="8" spans="2:51" ht="17.25" customHeight="1">
      <c r="B8" s="179" t="s">
        <v>28</v>
      </c>
      <c r="C8" s="180"/>
      <c r="D8" s="180"/>
      <c r="E8" s="180"/>
      <c r="F8" s="180"/>
      <c r="G8" s="180"/>
      <c r="H8" s="180"/>
      <c r="I8" s="180"/>
      <c r="J8" s="180"/>
      <c r="K8" s="180"/>
      <c r="L8" s="180"/>
      <c r="M8" s="180"/>
      <c r="N8" s="181"/>
      <c r="O8" s="255">
        <f>VLOOKUP($AY$1,Data,9,FALSE)</f>
        <v>0</v>
      </c>
      <c r="P8" s="256"/>
      <c r="Q8" s="256"/>
      <c r="R8" s="256"/>
      <c r="S8" s="256"/>
      <c r="T8" s="256"/>
      <c r="U8" s="256"/>
      <c r="V8" s="256"/>
      <c r="W8" s="256"/>
      <c r="X8" s="256"/>
      <c r="Y8" s="256"/>
      <c r="Z8" s="256"/>
      <c r="AA8" s="256"/>
      <c r="AB8" s="256"/>
      <c r="AC8" s="256"/>
      <c r="AD8" s="256"/>
      <c r="AE8" s="256"/>
      <c r="AF8" s="256"/>
      <c r="AG8" s="256"/>
      <c r="AH8" s="294"/>
      <c r="AI8" s="295" t="s">
        <v>91</v>
      </c>
      <c r="AJ8" s="295"/>
      <c r="AK8" s="295"/>
      <c r="AL8" s="295"/>
      <c r="AM8" s="295"/>
      <c r="AN8" s="295"/>
      <c r="AO8" s="295"/>
      <c r="AP8" s="295"/>
      <c r="AQ8" s="295"/>
      <c r="AR8" s="295"/>
      <c r="AS8" s="295"/>
      <c r="AT8" s="295"/>
      <c r="AU8" s="295"/>
      <c r="AV8" s="295"/>
    </row>
    <row r="9" spans="2:51" ht="17.25" customHeight="1">
      <c r="B9" s="182"/>
      <c r="C9" s="183"/>
      <c r="D9" s="183"/>
      <c r="E9" s="183"/>
      <c r="F9" s="183"/>
      <c r="G9" s="183"/>
      <c r="H9" s="183"/>
      <c r="I9" s="183"/>
      <c r="J9" s="183"/>
      <c r="K9" s="183"/>
      <c r="L9" s="183"/>
      <c r="M9" s="183"/>
      <c r="N9" s="184"/>
      <c r="O9" s="259"/>
      <c r="P9" s="260"/>
      <c r="Q9" s="260"/>
      <c r="R9" s="260"/>
      <c r="S9" s="260"/>
      <c r="T9" s="260"/>
      <c r="U9" s="260"/>
      <c r="V9" s="260"/>
      <c r="W9" s="260"/>
      <c r="X9" s="260"/>
      <c r="Y9" s="260"/>
      <c r="Z9" s="260"/>
      <c r="AA9" s="260"/>
      <c r="AB9" s="260"/>
      <c r="AC9" s="260"/>
      <c r="AD9" s="260"/>
      <c r="AE9" s="260"/>
      <c r="AF9" s="260"/>
      <c r="AG9" s="260"/>
      <c r="AH9" s="261"/>
      <c r="AI9" s="295">
        <f>VLOOKUP($AY$1,Data,10,FALSE)</f>
        <v>0</v>
      </c>
      <c r="AJ9" s="295"/>
      <c r="AK9" s="295"/>
      <c r="AL9" s="295"/>
      <c r="AM9" s="295"/>
      <c r="AN9" s="295"/>
      <c r="AO9" s="295"/>
      <c r="AP9" s="295"/>
      <c r="AQ9" s="295"/>
      <c r="AR9" s="295"/>
      <c r="AS9" s="295"/>
      <c r="AT9" s="295"/>
      <c r="AU9" s="295"/>
      <c r="AV9" s="295"/>
    </row>
    <row r="10" spans="2:51" ht="15.75" customHeight="1">
      <c r="B10" s="254" t="s">
        <v>86</v>
      </c>
      <c r="C10" s="180"/>
      <c r="D10" s="180"/>
      <c r="E10" s="180"/>
      <c r="F10" s="180"/>
      <c r="G10" s="180"/>
      <c r="H10" s="180"/>
      <c r="I10" s="180"/>
      <c r="J10" s="180"/>
      <c r="K10" s="180"/>
      <c r="L10" s="180"/>
      <c r="M10" s="180"/>
      <c r="N10" s="181"/>
      <c r="O10" s="255">
        <f>VLOOKUP($AY$1,Data,11,FALSE)</f>
        <v>0</v>
      </c>
      <c r="P10" s="256"/>
      <c r="Q10" s="256"/>
      <c r="R10" s="256"/>
      <c r="S10" s="256"/>
      <c r="T10" s="256"/>
      <c r="U10" s="256"/>
      <c r="V10" s="256"/>
      <c r="W10" s="256"/>
      <c r="X10" s="256"/>
      <c r="Y10" s="256"/>
      <c r="Z10" s="256"/>
      <c r="AA10" s="256"/>
      <c r="AB10" s="256"/>
      <c r="AC10" s="256"/>
      <c r="AD10" s="256"/>
      <c r="AE10" s="256"/>
      <c r="AF10" s="256"/>
      <c r="AG10" s="256"/>
      <c r="AH10" s="256"/>
      <c r="AI10" s="256"/>
      <c r="AJ10" s="257"/>
      <c r="AK10" s="257"/>
      <c r="AL10" s="257"/>
      <c r="AM10" s="257"/>
      <c r="AN10" s="257"/>
      <c r="AO10" s="257"/>
      <c r="AP10" s="257"/>
      <c r="AQ10" s="257"/>
      <c r="AR10" s="257"/>
      <c r="AS10" s="257"/>
      <c r="AT10" s="257"/>
      <c r="AU10" s="257"/>
      <c r="AV10" s="258"/>
    </row>
    <row r="11" spans="2:51" ht="15.75" customHeight="1">
      <c r="B11" s="182"/>
      <c r="C11" s="183"/>
      <c r="D11" s="183"/>
      <c r="E11" s="183"/>
      <c r="F11" s="183"/>
      <c r="G11" s="183"/>
      <c r="H11" s="183"/>
      <c r="I11" s="183"/>
      <c r="J11" s="183"/>
      <c r="K11" s="183"/>
      <c r="L11" s="183"/>
      <c r="M11" s="183"/>
      <c r="N11" s="184"/>
      <c r="O11" s="259"/>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1"/>
    </row>
    <row r="12" spans="2:51" ht="18.600000000000001" customHeight="1">
      <c r="B12" s="262" t="s">
        <v>89</v>
      </c>
      <c r="C12" s="263"/>
      <c r="D12" s="263"/>
      <c r="E12" s="263"/>
      <c r="F12" s="263"/>
      <c r="G12" s="263"/>
      <c r="H12" s="263"/>
      <c r="I12" s="263"/>
      <c r="J12" s="263"/>
      <c r="K12" s="263"/>
      <c r="L12" s="263"/>
      <c r="M12" s="263"/>
      <c r="N12" s="264"/>
      <c r="O12" s="268">
        <f>VLOOKUP($AY$1,Data,2,FALSE)</f>
        <v>0</v>
      </c>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c r="AM12" s="274" t="s">
        <v>84</v>
      </c>
      <c r="AN12" s="333"/>
      <c r="AO12" s="333"/>
      <c r="AP12" s="333"/>
      <c r="AQ12" s="333"/>
      <c r="AR12" s="333"/>
      <c r="AS12" s="333"/>
      <c r="AT12" s="333"/>
      <c r="AU12" s="333"/>
      <c r="AV12" s="334"/>
    </row>
    <row r="13" spans="2:51" ht="18.600000000000001" customHeight="1">
      <c r="B13" s="265"/>
      <c r="C13" s="266"/>
      <c r="D13" s="266"/>
      <c r="E13" s="266"/>
      <c r="F13" s="266"/>
      <c r="G13" s="266"/>
      <c r="H13" s="266"/>
      <c r="I13" s="266"/>
      <c r="J13" s="266"/>
      <c r="K13" s="266"/>
      <c r="L13" s="266"/>
      <c r="M13" s="266"/>
      <c r="N13" s="267"/>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c r="AM13" s="274">
        <f>VLOOKUP($AY$1,Data,12,FALSE)</f>
        <v>0</v>
      </c>
      <c r="AN13" s="333"/>
      <c r="AO13" s="333"/>
      <c r="AP13" s="333"/>
      <c r="AQ13" s="333"/>
      <c r="AR13" s="333"/>
      <c r="AS13" s="333"/>
      <c r="AT13" s="333"/>
      <c r="AU13" s="333"/>
      <c r="AV13" s="334"/>
    </row>
    <row r="14" spans="2:51" s="26" customFormat="1" ht="18.600000000000001" customHeight="1">
      <c r="B14" s="277" t="s">
        <v>139</v>
      </c>
      <c r="C14" s="278"/>
      <c r="D14" s="278"/>
      <c r="E14" s="278"/>
      <c r="F14" s="278"/>
      <c r="G14" s="278"/>
      <c r="H14" s="278"/>
      <c r="I14" s="278"/>
      <c r="J14" s="278"/>
      <c r="K14" s="278"/>
      <c r="L14" s="278"/>
      <c r="M14" s="278"/>
      <c r="N14" s="279"/>
      <c r="O14" s="268">
        <f>VLOOKUP($AY$1,Data,13,FALSE)</f>
        <v>0</v>
      </c>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4"/>
    </row>
    <row r="15" spans="2:51" s="26" customFormat="1" ht="18.600000000000001" customHeight="1">
      <c r="B15" s="280"/>
      <c r="C15" s="281"/>
      <c r="D15" s="281"/>
      <c r="E15" s="281"/>
      <c r="F15" s="281"/>
      <c r="G15" s="281"/>
      <c r="H15" s="281"/>
      <c r="I15" s="281"/>
      <c r="J15" s="281"/>
      <c r="K15" s="281"/>
      <c r="L15" s="281"/>
      <c r="M15" s="281"/>
      <c r="N15" s="282"/>
      <c r="O15" s="285"/>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7"/>
    </row>
    <row r="16" spans="2:51" ht="24.75" customHeight="1">
      <c r="B16" s="179" t="s">
        <v>9</v>
      </c>
      <c r="C16" s="180"/>
      <c r="D16" s="180"/>
      <c r="E16" s="180"/>
      <c r="F16" s="180"/>
      <c r="G16" s="288"/>
      <c r="H16" s="231" t="s">
        <v>4</v>
      </c>
      <c r="I16" s="232"/>
      <c r="J16" s="232"/>
      <c r="K16" s="232"/>
      <c r="L16" s="232"/>
      <c r="M16" s="232"/>
      <c r="N16" s="233"/>
      <c r="O16" s="169" t="s">
        <v>147</v>
      </c>
      <c r="P16" s="170"/>
      <c r="Q16" s="170"/>
      <c r="R16" s="170"/>
      <c r="S16" s="292" t="str">
        <f>IF(VLOOKUP($AY$1,Data,14,FALSE)=0,"-",VLOOKUP($AY$1,Data,14,FALSE))</f>
        <v>-</v>
      </c>
      <c r="T16" s="292"/>
      <c r="U16" s="292"/>
      <c r="V16" s="292"/>
      <c r="W16" s="292"/>
      <c r="X16" s="292"/>
      <c r="Y16" s="292"/>
      <c r="Z16" s="292"/>
      <c r="AA16" s="292"/>
      <c r="AB16" s="292"/>
      <c r="AC16" s="292"/>
      <c r="AD16" s="292"/>
      <c r="AE16" s="293"/>
      <c r="AF16" s="169" t="s">
        <v>148</v>
      </c>
      <c r="AG16" s="170"/>
      <c r="AH16" s="170"/>
      <c r="AI16" s="170"/>
      <c r="AJ16" s="292" t="str">
        <f>IF(VLOOKUP($AY$1,Data,15,FALSE)=0,"-",VLOOKUP($AY$1,Data,15,FALSE))</f>
        <v>-</v>
      </c>
      <c r="AK16" s="292"/>
      <c r="AL16" s="292"/>
      <c r="AM16" s="292"/>
      <c r="AN16" s="292"/>
      <c r="AO16" s="292"/>
      <c r="AP16" s="292"/>
      <c r="AQ16" s="292"/>
      <c r="AR16" s="292"/>
      <c r="AS16" s="292"/>
      <c r="AT16" s="292"/>
      <c r="AU16" s="292"/>
      <c r="AV16" s="293"/>
    </row>
    <row r="17" spans="2:48" ht="24.75" customHeight="1">
      <c r="B17" s="150"/>
      <c r="C17" s="289"/>
      <c r="D17" s="289"/>
      <c r="E17" s="289"/>
      <c r="F17" s="289"/>
      <c r="G17" s="290"/>
      <c r="H17" s="220" t="s">
        <v>5</v>
      </c>
      <c r="I17" s="221"/>
      <c r="J17" s="221"/>
      <c r="K17" s="221"/>
      <c r="L17" s="221"/>
      <c r="M17" s="221"/>
      <c r="N17" s="222"/>
      <c r="O17" s="215" t="s">
        <v>147</v>
      </c>
      <c r="P17" s="216"/>
      <c r="Q17" s="216"/>
      <c r="R17" s="216"/>
      <c r="S17" s="217" t="str">
        <f>IF(VLOOKUP($AY$1,Data,16,FALSE)=0,"-",VLOOKUP($AY$1,Data,16,FALSE))</f>
        <v>-</v>
      </c>
      <c r="T17" s="217"/>
      <c r="U17" s="217"/>
      <c r="V17" s="217"/>
      <c r="W17" s="217"/>
      <c r="X17" s="217"/>
      <c r="Y17" s="217"/>
      <c r="Z17" s="217"/>
      <c r="AA17" s="217"/>
      <c r="AB17" s="213" t="s">
        <v>113</v>
      </c>
      <c r="AC17" s="213"/>
      <c r="AD17" s="213"/>
      <c r="AE17" s="214"/>
      <c r="AF17" s="215" t="s">
        <v>148</v>
      </c>
      <c r="AG17" s="216"/>
      <c r="AH17" s="216"/>
      <c r="AI17" s="216"/>
      <c r="AJ17" s="217" t="str">
        <f>IF(VLOOKUP($AY$1,Data,21,FALSE)=0,"-",VLOOKUP($AY$1,Data,21,FALSE))</f>
        <v>-</v>
      </c>
      <c r="AK17" s="217"/>
      <c r="AL17" s="217"/>
      <c r="AM17" s="217"/>
      <c r="AN17" s="217"/>
      <c r="AO17" s="217"/>
      <c r="AP17" s="217"/>
      <c r="AQ17" s="217"/>
      <c r="AR17" s="217"/>
      <c r="AS17" s="213" t="s">
        <v>113</v>
      </c>
      <c r="AT17" s="213"/>
      <c r="AU17" s="213"/>
      <c r="AV17" s="214"/>
    </row>
    <row r="18" spans="2:48" ht="24.75" customHeight="1">
      <c r="B18" s="150"/>
      <c r="C18" s="289"/>
      <c r="D18" s="289"/>
      <c r="E18" s="289"/>
      <c r="F18" s="289"/>
      <c r="G18" s="290"/>
      <c r="H18" s="249" t="s">
        <v>18</v>
      </c>
      <c r="I18" s="250"/>
      <c r="J18" s="250"/>
      <c r="K18" s="250"/>
      <c r="L18" s="250"/>
      <c r="M18" s="250"/>
      <c r="N18" s="251"/>
      <c r="O18" s="244" t="s">
        <v>147</v>
      </c>
      <c r="P18" s="245"/>
      <c r="Q18" s="245"/>
      <c r="R18" s="245"/>
      <c r="S18" s="49" t="s">
        <v>54</v>
      </c>
      <c r="T18" s="246" t="str">
        <f>IF(VLOOKUP($AY$1,Data,17,FALSE)=0,"-",VLOOKUP($AY$1,Data,17,FALSE))</f>
        <v>-</v>
      </c>
      <c r="U18" s="246"/>
      <c r="V18" s="246"/>
      <c r="W18" s="246"/>
      <c r="X18" s="246"/>
      <c r="Y18" s="246"/>
      <c r="Z18" s="246"/>
      <c r="AA18" s="49" t="s">
        <v>55</v>
      </c>
      <c r="AB18" s="213" t="s">
        <v>29</v>
      </c>
      <c r="AC18" s="213"/>
      <c r="AD18" s="213"/>
      <c r="AE18" s="214"/>
      <c r="AF18" s="244" t="s">
        <v>148</v>
      </c>
      <c r="AG18" s="245"/>
      <c r="AH18" s="245"/>
      <c r="AI18" s="245"/>
      <c r="AJ18" s="49" t="s">
        <v>54</v>
      </c>
      <c r="AK18" s="246" t="str">
        <f>IF(VLOOKUP($AY$1,Data,22,FALSE)=0,"-",VLOOKUP($AY$1,Data,22,FALSE))</f>
        <v>-</v>
      </c>
      <c r="AL18" s="246"/>
      <c r="AM18" s="246"/>
      <c r="AN18" s="246"/>
      <c r="AO18" s="246"/>
      <c r="AP18" s="246"/>
      <c r="AQ18" s="246"/>
      <c r="AR18" s="49" t="s">
        <v>55</v>
      </c>
      <c r="AS18" s="213" t="s">
        <v>29</v>
      </c>
      <c r="AT18" s="213"/>
      <c r="AU18" s="213"/>
      <c r="AV18" s="214"/>
    </row>
    <row r="19" spans="2:48" ht="24.75" customHeight="1">
      <c r="B19" s="150"/>
      <c r="C19" s="289"/>
      <c r="D19" s="289"/>
      <c r="E19" s="289"/>
      <c r="F19" s="289"/>
      <c r="G19" s="290"/>
      <c r="H19" s="241" t="s">
        <v>6</v>
      </c>
      <c r="I19" s="242"/>
      <c r="J19" s="242"/>
      <c r="K19" s="242"/>
      <c r="L19" s="242"/>
      <c r="M19" s="242"/>
      <c r="N19" s="243"/>
      <c r="O19" s="244" t="s">
        <v>147</v>
      </c>
      <c r="P19" s="245"/>
      <c r="Q19" s="245"/>
      <c r="R19" s="245"/>
      <c r="S19" s="246" t="str">
        <f>IF(VLOOKUP($AY$1,Data,18,FALSE)=0,"-",VLOOKUP($AY$1,Data,18,FALSE))</f>
        <v>-</v>
      </c>
      <c r="T19" s="246"/>
      <c r="U19" s="246"/>
      <c r="V19" s="246"/>
      <c r="W19" s="246"/>
      <c r="X19" s="246"/>
      <c r="Y19" s="246"/>
      <c r="Z19" s="246"/>
      <c r="AA19" s="246"/>
      <c r="AB19" s="252"/>
      <c r="AC19" s="252"/>
      <c r="AD19" s="252"/>
      <c r="AE19" s="253"/>
      <c r="AF19" s="244" t="s">
        <v>148</v>
      </c>
      <c r="AG19" s="245"/>
      <c r="AH19" s="245"/>
      <c r="AI19" s="245"/>
      <c r="AJ19" s="246" t="str">
        <f>IF(VLOOKUP($AY$1,Data,23,FALSE)=0,"-",VLOOKUP($AY$1,Data,23,FALSE))</f>
        <v>-</v>
      </c>
      <c r="AK19" s="246"/>
      <c r="AL19" s="246"/>
      <c r="AM19" s="246"/>
      <c r="AN19" s="246"/>
      <c r="AO19" s="246"/>
      <c r="AP19" s="246"/>
      <c r="AQ19" s="246"/>
      <c r="AR19" s="246"/>
      <c r="AS19" s="252"/>
      <c r="AT19" s="252"/>
      <c r="AU19" s="252"/>
      <c r="AV19" s="253"/>
    </row>
    <row r="20" spans="2:48" ht="24.75" customHeight="1">
      <c r="B20" s="150"/>
      <c r="C20" s="289"/>
      <c r="D20" s="289"/>
      <c r="E20" s="289"/>
      <c r="F20" s="289"/>
      <c r="G20" s="290"/>
      <c r="H20" s="241" t="s">
        <v>87</v>
      </c>
      <c r="I20" s="242"/>
      <c r="J20" s="242"/>
      <c r="K20" s="242"/>
      <c r="L20" s="242"/>
      <c r="M20" s="242"/>
      <c r="N20" s="243"/>
      <c r="O20" s="244" t="s">
        <v>147</v>
      </c>
      <c r="P20" s="245"/>
      <c r="Q20" s="245"/>
      <c r="R20" s="245"/>
      <c r="S20" s="246" t="str">
        <f>IF(VLOOKUP($AY$1,Data,19,FALSE)=0,"-",VLOOKUP($AY$1,Data,19,FALSE))</f>
        <v>-</v>
      </c>
      <c r="T20" s="246"/>
      <c r="U20" s="246"/>
      <c r="V20" s="246"/>
      <c r="W20" s="246"/>
      <c r="X20" s="246"/>
      <c r="Y20" s="246"/>
      <c r="Z20" s="246"/>
      <c r="AA20" s="246"/>
      <c r="AB20" s="247" t="s">
        <v>30</v>
      </c>
      <c r="AC20" s="247"/>
      <c r="AD20" s="247"/>
      <c r="AE20" s="248"/>
      <c r="AF20" s="244" t="s">
        <v>148</v>
      </c>
      <c r="AG20" s="245"/>
      <c r="AH20" s="245"/>
      <c r="AI20" s="245"/>
      <c r="AJ20" s="246" t="str">
        <f>IF(VLOOKUP($AY$1,Data,24,FALSE)=0,"-",VLOOKUP($AY$1,Data,24,FALSE))</f>
        <v>-</v>
      </c>
      <c r="AK20" s="246"/>
      <c r="AL20" s="246"/>
      <c r="AM20" s="246"/>
      <c r="AN20" s="246"/>
      <c r="AO20" s="246"/>
      <c r="AP20" s="246"/>
      <c r="AQ20" s="246"/>
      <c r="AR20" s="246"/>
      <c r="AS20" s="247" t="s">
        <v>30</v>
      </c>
      <c r="AT20" s="247"/>
      <c r="AU20" s="247"/>
      <c r="AV20" s="248"/>
    </row>
    <row r="21" spans="2:48" ht="24.75" customHeight="1">
      <c r="B21" s="182"/>
      <c r="C21" s="183"/>
      <c r="D21" s="183"/>
      <c r="E21" s="183"/>
      <c r="F21" s="183"/>
      <c r="G21" s="291"/>
      <c r="H21" s="223" t="s">
        <v>88</v>
      </c>
      <c r="I21" s="224"/>
      <c r="J21" s="224"/>
      <c r="K21" s="224"/>
      <c r="L21" s="224"/>
      <c r="M21" s="224"/>
      <c r="N21" s="225"/>
      <c r="O21" s="236" t="s">
        <v>147</v>
      </c>
      <c r="P21" s="237"/>
      <c r="Q21" s="237"/>
      <c r="R21" s="237"/>
      <c r="S21" s="238" t="str">
        <f>IF(VLOOKUP($AY$1,Data,20,FALSE)=0,"-",VLOOKUP($AY$1,Data,20,FALSE))</f>
        <v>-</v>
      </c>
      <c r="T21" s="238"/>
      <c r="U21" s="238"/>
      <c r="V21" s="238"/>
      <c r="W21" s="238"/>
      <c r="X21" s="238"/>
      <c r="Y21" s="238"/>
      <c r="Z21" s="238"/>
      <c r="AA21" s="238"/>
      <c r="AB21" s="234" t="s">
        <v>30</v>
      </c>
      <c r="AC21" s="234"/>
      <c r="AD21" s="234"/>
      <c r="AE21" s="235"/>
      <c r="AF21" s="236" t="s">
        <v>148</v>
      </c>
      <c r="AG21" s="237"/>
      <c r="AH21" s="237"/>
      <c r="AI21" s="237"/>
      <c r="AJ21" s="238" t="str">
        <f>IF(VLOOKUP($AY$1,Data,25,FALSE)=0,"-",VLOOKUP($AY$1,Data,25,FALSE))</f>
        <v>-</v>
      </c>
      <c r="AK21" s="238"/>
      <c r="AL21" s="238"/>
      <c r="AM21" s="238"/>
      <c r="AN21" s="238"/>
      <c r="AO21" s="238"/>
      <c r="AP21" s="238"/>
      <c r="AQ21" s="238"/>
      <c r="AR21" s="238"/>
      <c r="AS21" s="234" t="s">
        <v>30</v>
      </c>
      <c r="AT21" s="234"/>
      <c r="AU21" s="234"/>
      <c r="AV21" s="235"/>
    </row>
    <row r="22" spans="2:48" ht="24.75" customHeight="1">
      <c r="B22" s="179" t="s">
        <v>10</v>
      </c>
      <c r="C22" s="226"/>
      <c r="D22" s="226"/>
      <c r="E22" s="226"/>
      <c r="F22" s="226"/>
      <c r="G22" s="239"/>
      <c r="H22" s="231" t="s">
        <v>5</v>
      </c>
      <c r="I22" s="232"/>
      <c r="J22" s="232"/>
      <c r="K22" s="232"/>
      <c r="L22" s="232"/>
      <c r="M22" s="232"/>
      <c r="N22" s="233"/>
      <c r="O22" s="169" t="s">
        <v>147</v>
      </c>
      <c r="P22" s="170"/>
      <c r="Q22" s="170"/>
      <c r="R22" s="170"/>
      <c r="S22" s="171" t="str">
        <f>IF(VLOOKUP($AY$1,Data,26,FALSE)=0,"-",VLOOKUP($AY$1,Data,26,FALSE))</f>
        <v>-</v>
      </c>
      <c r="T22" s="171"/>
      <c r="U22" s="171"/>
      <c r="V22" s="171"/>
      <c r="W22" s="171"/>
      <c r="X22" s="171"/>
      <c r="Y22" s="171"/>
      <c r="Z22" s="171"/>
      <c r="AA22" s="171"/>
      <c r="AB22" s="218" t="s">
        <v>29</v>
      </c>
      <c r="AC22" s="218"/>
      <c r="AD22" s="218"/>
      <c r="AE22" s="219"/>
      <c r="AF22" s="169" t="s">
        <v>148</v>
      </c>
      <c r="AG22" s="170"/>
      <c r="AH22" s="170"/>
      <c r="AI22" s="170"/>
      <c r="AJ22" s="171" t="str">
        <f>IF(VLOOKUP($AY$1,Data,29,FALSE)=0,"-",VLOOKUP($AY$1,Data,29,FALSE))</f>
        <v>-</v>
      </c>
      <c r="AK22" s="171"/>
      <c r="AL22" s="171"/>
      <c r="AM22" s="171"/>
      <c r="AN22" s="171"/>
      <c r="AO22" s="171"/>
      <c r="AP22" s="171"/>
      <c r="AQ22" s="171"/>
      <c r="AR22" s="171"/>
      <c r="AS22" s="218" t="s">
        <v>29</v>
      </c>
      <c r="AT22" s="218"/>
      <c r="AU22" s="218"/>
      <c r="AV22" s="219"/>
    </row>
    <row r="23" spans="2:48" ht="24.75" customHeight="1">
      <c r="B23" s="227"/>
      <c r="C23" s="228"/>
      <c r="D23" s="228"/>
      <c r="E23" s="228"/>
      <c r="F23" s="228"/>
      <c r="G23" s="240"/>
      <c r="H23" s="220" t="s">
        <v>87</v>
      </c>
      <c r="I23" s="221"/>
      <c r="J23" s="221"/>
      <c r="K23" s="221"/>
      <c r="L23" s="221"/>
      <c r="M23" s="221"/>
      <c r="N23" s="222"/>
      <c r="O23" s="215" t="s">
        <v>147</v>
      </c>
      <c r="P23" s="216"/>
      <c r="Q23" s="216"/>
      <c r="R23" s="216"/>
      <c r="S23" s="217" t="str">
        <f>IF(VLOOKUP($AY$1,Data,27,FALSE)=0,"-",VLOOKUP($AY$1,Data,27,FALSE))</f>
        <v>-</v>
      </c>
      <c r="T23" s="217"/>
      <c r="U23" s="217"/>
      <c r="V23" s="217"/>
      <c r="W23" s="217"/>
      <c r="X23" s="217"/>
      <c r="Y23" s="217"/>
      <c r="Z23" s="217"/>
      <c r="AA23" s="217"/>
      <c r="AB23" s="213" t="s">
        <v>30</v>
      </c>
      <c r="AC23" s="213"/>
      <c r="AD23" s="213"/>
      <c r="AE23" s="214"/>
      <c r="AF23" s="215" t="s">
        <v>148</v>
      </c>
      <c r="AG23" s="216"/>
      <c r="AH23" s="216"/>
      <c r="AI23" s="216"/>
      <c r="AJ23" s="217" t="str">
        <f>IF(VLOOKUP($AY$1,Data,30,FALSE)=0,"-",VLOOKUP($AY$1,Data,30,FALSE))</f>
        <v>-</v>
      </c>
      <c r="AK23" s="217"/>
      <c r="AL23" s="217"/>
      <c r="AM23" s="217"/>
      <c r="AN23" s="217"/>
      <c r="AO23" s="217"/>
      <c r="AP23" s="217"/>
      <c r="AQ23" s="217"/>
      <c r="AR23" s="217"/>
      <c r="AS23" s="213" t="s">
        <v>30</v>
      </c>
      <c r="AT23" s="213"/>
      <c r="AU23" s="213"/>
      <c r="AV23" s="214"/>
    </row>
    <row r="24" spans="2:48" ht="24.75" customHeight="1">
      <c r="B24" s="227"/>
      <c r="C24" s="228"/>
      <c r="D24" s="228"/>
      <c r="E24" s="228"/>
      <c r="F24" s="228"/>
      <c r="G24" s="240"/>
      <c r="H24" s="223" t="s">
        <v>88</v>
      </c>
      <c r="I24" s="224"/>
      <c r="J24" s="224"/>
      <c r="K24" s="224"/>
      <c r="L24" s="224"/>
      <c r="M24" s="224"/>
      <c r="N24" s="225"/>
      <c r="O24" s="236" t="s">
        <v>147</v>
      </c>
      <c r="P24" s="237"/>
      <c r="Q24" s="237"/>
      <c r="R24" s="237"/>
      <c r="S24" s="238" t="str">
        <f>IF(VLOOKUP($AY$1,Data,28,FALSE)=0,"-",VLOOKUP($AY$1,Data,28,FALSE))</f>
        <v>-</v>
      </c>
      <c r="T24" s="238"/>
      <c r="U24" s="238"/>
      <c r="V24" s="238"/>
      <c r="W24" s="238"/>
      <c r="X24" s="238"/>
      <c r="Y24" s="238"/>
      <c r="Z24" s="238"/>
      <c r="AA24" s="238"/>
      <c r="AB24" s="234" t="s">
        <v>30</v>
      </c>
      <c r="AC24" s="234"/>
      <c r="AD24" s="234"/>
      <c r="AE24" s="235"/>
      <c r="AF24" s="236" t="s">
        <v>148</v>
      </c>
      <c r="AG24" s="237"/>
      <c r="AH24" s="237"/>
      <c r="AI24" s="237"/>
      <c r="AJ24" s="238" t="str">
        <f>IF(VLOOKUP($AY$1,Data,31,FALSE)=0,"-",VLOOKUP($AY$1,Data,31,FALSE))</f>
        <v>-</v>
      </c>
      <c r="AK24" s="238"/>
      <c r="AL24" s="238"/>
      <c r="AM24" s="238"/>
      <c r="AN24" s="238"/>
      <c r="AO24" s="238"/>
      <c r="AP24" s="238"/>
      <c r="AQ24" s="238"/>
      <c r="AR24" s="238"/>
      <c r="AS24" s="234" t="s">
        <v>30</v>
      </c>
      <c r="AT24" s="234"/>
      <c r="AU24" s="234"/>
      <c r="AV24" s="235"/>
    </row>
    <row r="25" spans="2:48" ht="24.75" customHeight="1">
      <c r="B25" s="179" t="s">
        <v>11</v>
      </c>
      <c r="C25" s="226"/>
      <c r="D25" s="226"/>
      <c r="E25" s="226"/>
      <c r="F25" s="226"/>
      <c r="G25" s="226"/>
      <c r="H25" s="231" t="s">
        <v>5</v>
      </c>
      <c r="I25" s="232"/>
      <c r="J25" s="232"/>
      <c r="K25" s="232"/>
      <c r="L25" s="232"/>
      <c r="M25" s="232"/>
      <c r="N25" s="233"/>
      <c r="O25" s="169" t="s">
        <v>147</v>
      </c>
      <c r="P25" s="170"/>
      <c r="Q25" s="170"/>
      <c r="R25" s="170"/>
      <c r="S25" s="171" t="str">
        <f>IF(VLOOKUP($AY$1,Data,32,FALSE)=0,"-",VLOOKUP($AY$1,Data,32,FALSE))</f>
        <v>-</v>
      </c>
      <c r="T25" s="171"/>
      <c r="U25" s="171"/>
      <c r="V25" s="171"/>
      <c r="W25" s="171"/>
      <c r="X25" s="171"/>
      <c r="Y25" s="171"/>
      <c r="Z25" s="171"/>
      <c r="AA25" s="171"/>
      <c r="AB25" s="218" t="s">
        <v>29</v>
      </c>
      <c r="AC25" s="218"/>
      <c r="AD25" s="218"/>
      <c r="AE25" s="219"/>
      <c r="AF25" s="169" t="s">
        <v>148</v>
      </c>
      <c r="AG25" s="170"/>
      <c r="AH25" s="170"/>
      <c r="AI25" s="170"/>
      <c r="AJ25" s="171" t="str">
        <f>IF(VLOOKUP($AY$1,Data,35,FALSE)=0,"-",VLOOKUP($AY$1,Data,35,FALSE))</f>
        <v>-</v>
      </c>
      <c r="AK25" s="171"/>
      <c r="AL25" s="171"/>
      <c r="AM25" s="171"/>
      <c r="AN25" s="171"/>
      <c r="AO25" s="171"/>
      <c r="AP25" s="171"/>
      <c r="AQ25" s="171"/>
      <c r="AR25" s="171"/>
      <c r="AS25" s="218" t="s">
        <v>29</v>
      </c>
      <c r="AT25" s="218"/>
      <c r="AU25" s="218"/>
      <c r="AV25" s="219"/>
    </row>
    <row r="26" spans="2:48" ht="24.75" customHeight="1">
      <c r="B26" s="227"/>
      <c r="C26" s="228"/>
      <c r="D26" s="228"/>
      <c r="E26" s="228"/>
      <c r="F26" s="228"/>
      <c r="G26" s="228"/>
      <c r="H26" s="220" t="s">
        <v>87</v>
      </c>
      <c r="I26" s="221"/>
      <c r="J26" s="221"/>
      <c r="K26" s="221"/>
      <c r="L26" s="221"/>
      <c r="M26" s="221"/>
      <c r="N26" s="222"/>
      <c r="O26" s="215" t="s">
        <v>147</v>
      </c>
      <c r="P26" s="216"/>
      <c r="Q26" s="216"/>
      <c r="R26" s="216"/>
      <c r="S26" s="217" t="str">
        <f>IF(VLOOKUP($AY$1,Data,33,FALSE)=0,"-",VLOOKUP($AY$1,Data,33,FALSE))</f>
        <v>-</v>
      </c>
      <c r="T26" s="217"/>
      <c r="U26" s="217"/>
      <c r="V26" s="217"/>
      <c r="W26" s="217"/>
      <c r="X26" s="217"/>
      <c r="Y26" s="217"/>
      <c r="Z26" s="217"/>
      <c r="AA26" s="217"/>
      <c r="AB26" s="213" t="s">
        <v>30</v>
      </c>
      <c r="AC26" s="213"/>
      <c r="AD26" s="213"/>
      <c r="AE26" s="214"/>
      <c r="AF26" s="215" t="s">
        <v>148</v>
      </c>
      <c r="AG26" s="216"/>
      <c r="AH26" s="216"/>
      <c r="AI26" s="216"/>
      <c r="AJ26" s="217" t="str">
        <f>IF(VLOOKUP($AY$1,Data,36,FALSE)=0,"-",VLOOKUP($AY$1,Data,36,FALSE))</f>
        <v>-</v>
      </c>
      <c r="AK26" s="217"/>
      <c r="AL26" s="217"/>
      <c r="AM26" s="217"/>
      <c r="AN26" s="217"/>
      <c r="AO26" s="217"/>
      <c r="AP26" s="217"/>
      <c r="AQ26" s="217"/>
      <c r="AR26" s="217"/>
      <c r="AS26" s="213" t="s">
        <v>30</v>
      </c>
      <c r="AT26" s="213"/>
      <c r="AU26" s="213"/>
      <c r="AV26" s="214"/>
    </row>
    <row r="27" spans="2:48" ht="24.75" customHeight="1">
      <c r="B27" s="229"/>
      <c r="C27" s="230"/>
      <c r="D27" s="230"/>
      <c r="E27" s="230"/>
      <c r="F27" s="230"/>
      <c r="G27" s="230"/>
      <c r="H27" s="223" t="s">
        <v>88</v>
      </c>
      <c r="I27" s="224"/>
      <c r="J27" s="224"/>
      <c r="K27" s="224"/>
      <c r="L27" s="224"/>
      <c r="M27" s="224"/>
      <c r="N27" s="225"/>
      <c r="O27" s="236" t="s">
        <v>147</v>
      </c>
      <c r="P27" s="237"/>
      <c r="Q27" s="237"/>
      <c r="R27" s="237"/>
      <c r="S27" s="238" t="str">
        <f>IF(VLOOKUP($AY$1,Data,34,FALSE)=0,"-",VLOOKUP($AY$1,Data,34,FALSE))</f>
        <v>-</v>
      </c>
      <c r="T27" s="238"/>
      <c r="U27" s="238"/>
      <c r="V27" s="238"/>
      <c r="W27" s="238"/>
      <c r="X27" s="238"/>
      <c r="Y27" s="238"/>
      <c r="Z27" s="238"/>
      <c r="AA27" s="238"/>
      <c r="AB27" s="234" t="s">
        <v>30</v>
      </c>
      <c r="AC27" s="234"/>
      <c r="AD27" s="234"/>
      <c r="AE27" s="235"/>
      <c r="AF27" s="236" t="s">
        <v>148</v>
      </c>
      <c r="AG27" s="237"/>
      <c r="AH27" s="237"/>
      <c r="AI27" s="237"/>
      <c r="AJ27" s="238" t="str">
        <f>IF(VLOOKUP($AY$1,Data,37,FALSE)=0,"-",VLOOKUP($AY$1,Data,37,FALSE))</f>
        <v>-</v>
      </c>
      <c r="AK27" s="238"/>
      <c r="AL27" s="238"/>
      <c r="AM27" s="238"/>
      <c r="AN27" s="238"/>
      <c r="AO27" s="238"/>
      <c r="AP27" s="238"/>
      <c r="AQ27" s="238"/>
      <c r="AR27" s="238"/>
      <c r="AS27" s="234" t="s">
        <v>30</v>
      </c>
      <c r="AT27" s="234"/>
      <c r="AU27" s="234"/>
      <c r="AV27" s="235"/>
    </row>
    <row r="28" spans="2:48" ht="24.75" customHeight="1">
      <c r="B28" s="199" t="s">
        <v>7</v>
      </c>
      <c r="C28" s="200"/>
      <c r="D28" s="200"/>
      <c r="E28" s="200"/>
      <c r="F28" s="200"/>
      <c r="G28" s="200"/>
      <c r="H28" s="200"/>
      <c r="I28" s="200"/>
      <c r="J28" s="200"/>
      <c r="K28" s="200"/>
      <c r="L28" s="200"/>
      <c r="M28" s="200"/>
      <c r="N28" s="201"/>
      <c r="O28" s="210" t="s">
        <v>147</v>
      </c>
      <c r="P28" s="211"/>
      <c r="Q28" s="211"/>
      <c r="R28" s="211"/>
      <c r="S28" s="212" t="str">
        <f>IF(VLOOKUP($AY$1,Data,38,FALSE)=0,"-",VLOOKUP($AY$1,Data,38,FALSE))</f>
        <v>-</v>
      </c>
      <c r="T28" s="212"/>
      <c r="U28" s="212"/>
      <c r="V28" s="212"/>
      <c r="W28" s="212"/>
      <c r="X28" s="212"/>
      <c r="Y28" s="212"/>
      <c r="Z28" s="212"/>
      <c r="AA28" s="212"/>
      <c r="AB28" s="208" t="s">
        <v>29</v>
      </c>
      <c r="AC28" s="208"/>
      <c r="AD28" s="208"/>
      <c r="AE28" s="209"/>
      <c r="AF28" s="210" t="s">
        <v>148</v>
      </c>
      <c r="AG28" s="211"/>
      <c r="AH28" s="211"/>
      <c r="AI28" s="211"/>
      <c r="AJ28" s="212" t="str">
        <f>IF(VLOOKUP($AY$1,Data,39,FALSE)=0,"-",VLOOKUP($AY$1,Data,39,FALSE))</f>
        <v>-</v>
      </c>
      <c r="AK28" s="212"/>
      <c r="AL28" s="212"/>
      <c r="AM28" s="212"/>
      <c r="AN28" s="212"/>
      <c r="AO28" s="212"/>
      <c r="AP28" s="212"/>
      <c r="AQ28" s="212"/>
      <c r="AR28" s="212"/>
      <c r="AS28" s="208" t="s">
        <v>29</v>
      </c>
      <c r="AT28" s="208"/>
      <c r="AU28" s="208"/>
      <c r="AV28" s="209"/>
    </row>
    <row r="29" spans="2:48" ht="24.75" customHeight="1">
      <c r="B29" s="199" t="s">
        <v>12</v>
      </c>
      <c r="C29" s="200"/>
      <c r="D29" s="200"/>
      <c r="E29" s="200"/>
      <c r="F29" s="200"/>
      <c r="G29" s="200"/>
      <c r="H29" s="200"/>
      <c r="I29" s="200"/>
      <c r="J29" s="200"/>
      <c r="K29" s="200"/>
      <c r="L29" s="200"/>
      <c r="M29" s="200"/>
      <c r="N29" s="201"/>
      <c r="O29" s="210" t="s">
        <v>147</v>
      </c>
      <c r="P29" s="211"/>
      <c r="Q29" s="211"/>
      <c r="R29" s="211"/>
      <c r="S29" s="212" t="str">
        <f>IF(VLOOKUP($AY$1,Data,40,FALSE)=0,"-",VLOOKUP($AY$1,Data,40,FALSE))</f>
        <v>-</v>
      </c>
      <c r="T29" s="212"/>
      <c r="U29" s="212"/>
      <c r="V29" s="212"/>
      <c r="W29" s="212"/>
      <c r="X29" s="212"/>
      <c r="Y29" s="212"/>
      <c r="Z29" s="212"/>
      <c r="AA29" s="212"/>
      <c r="AB29" s="208" t="s">
        <v>31</v>
      </c>
      <c r="AC29" s="208"/>
      <c r="AD29" s="208"/>
      <c r="AE29" s="209"/>
      <c r="AF29" s="210" t="s">
        <v>148</v>
      </c>
      <c r="AG29" s="211"/>
      <c r="AH29" s="211"/>
      <c r="AI29" s="211"/>
      <c r="AJ29" s="212" t="str">
        <f>IF(VLOOKUP($AY$1,Data,43,FALSE)=0,"-",VLOOKUP($AY$1,Data,43,FALSE))</f>
        <v>-</v>
      </c>
      <c r="AK29" s="212"/>
      <c r="AL29" s="212"/>
      <c r="AM29" s="212"/>
      <c r="AN29" s="212"/>
      <c r="AO29" s="212"/>
      <c r="AP29" s="212"/>
      <c r="AQ29" s="212"/>
      <c r="AR29" s="212"/>
      <c r="AS29" s="208" t="s">
        <v>31</v>
      </c>
      <c r="AT29" s="208"/>
      <c r="AU29" s="208"/>
      <c r="AV29" s="209"/>
    </row>
    <row r="30" spans="2:48" ht="24.75" customHeight="1">
      <c r="B30" s="199" t="s">
        <v>13</v>
      </c>
      <c r="C30" s="200"/>
      <c r="D30" s="200"/>
      <c r="E30" s="200"/>
      <c r="F30" s="200"/>
      <c r="G30" s="200"/>
      <c r="H30" s="200"/>
      <c r="I30" s="200"/>
      <c r="J30" s="200"/>
      <c r="K30" s="200"/>
      <c r="L30" s="200"/>
      <c r="M30" s="200"/>
      <c r="N30" s="201"/>
      <c r="O30" s="210" t="s">
        <v>147</v>
      </c>
      <c r="P30" s="211"/>
      <c r="Q30" s="211"/>
      <c r="R30" s="211"/>
      <c r="S30" s="212" t="str">
        <f>IF(VLOOKUP($AY$1,Data,41,FALSE)=0,"-",VLOOKUP($AY$1,Data,41,FALSE))</f>
        <v>-</v>
      </c>
      <c r="T30" s="212"/>
      <c r="U30" s="212"/>
      <c r="V30" s="212"/>
      <c r="W30" s="212"/>
      <c r="X30" s="212"/>
      <c r="Y30" s="212"/>
      <c r="Z30" s="212"/>
      <c r="AA30" s="212"/>
      <c r="AB30" s="208" t="s">
        <v>29</v>
      </c>
      <c r="AC30" s="208"/>
      <c r="AD30" s="208"/>
      <c r="AE30" s="209"/>
      <c r="AF30" s="210" t="s">
        <v>148</v>
      </c>
      <c r="AG30" s="211"/>
      <c r="AH30" s="211"/>
      <c r="AI30" s="211"/>
      <c r="AJ30" s="212" t="str">
        <f>IF(VLOOKUP($AY$1,Data,44,FALSE)=0,"-",VLOOKUP($AY$1,Data,44,FALSE))</f>
        <v>-</v>
      </c>
      <c r="AK30" s="212"/>
      <c r="AL30" s="212"/>
      <c r="AM30" s="212"/>
      <c r="AN30" s="212"/>
      <c r="AO30" s="212"/>
      <c r="AP30" s="212"/>
      <c r="AQ30" s="212"/>
      <c r="AR30" s="212"/>
      <c r="AS30" s="208" t="s">
        <v>29</v>
      </c>
      <c r="AT30" s="208"/>
      <c r="AU30" s="208"/>
      <c r="AV30" s="209"/>
    </row>
    <row r="31" spans="2:48" ht="24.75" customHeight="1">
      <c r="B31" s="166" t="s">
        <v>17</v>
      </c>
      <c r="C31" s="167"/>
      <c r="D31" s="167"/>
      <c r="E31" s="167"/>
      <c r="F31" s="167"/>
      <c r="G31" s="167"/>
      <c r="H31" s="167"/>
      <c r="I31" s="167"/>
      <c r="J31" s="167"/>
      <c r="K31" s="167"/>
      <c r="L31" s="167"/>
      <c r="M31" s="167"/>
      <c r="N31" s="168"/>
      <c r="O31" s="169" t="s">
        <v>147</v>
      </c>
      <c r="P31" s="170"/>
      <c r="Q31" s="170"/>
      <c r="R31" s="170"/>
      <c r="S31" s="171" t="str">
        <f>IF(VLOOKUP($AY$1,Data,42,FALSE)=0,"-",VLOOKUP($AY$1,Data,42,FALSE))</f>
        <v>-</v>
      </c>
      <c r="T31" s="171"/>
      <c r="U31" s="171"/>
      <c r="V31" s="171"/>
      <c r="W31" s="171"/>
      <c r="X31" s="171"/>
      <c r="Y31" s="171"/>
      <c r="Z31" s="171"/>
      <c r="AA31" s="171"/>
      <c r="AB31" s="172" t="s">
        <v>29</v>
      </c>
      <c r="AC31" s="172"/>
      <c r="AD31" s="172"/>
      <c r="AE31" s="173"/>
      <c r="AF31" s="169" t="s">
        <v>148</v>
      </c>
      <c r="AG31" s="170"/>
      <c r="AH31" s="170"/>
      <c r="AI31" s="170"/>
      <c r="AJ31" s="171" t="str">
        <f>IF(VLOOKUP($AY$1,Data,45,FALSE)=0,"-",VLOOKUP($AY$1,Data,45,FALSE))</f>
        <v>-</v>
      </c>
      <c r="AK31" s="171"/>
      <c r="AL31" s="171"/>
      <c r="AM31" s="171"/>
      <c r="AN31" s="171"/>
      <c r="AO31" s="171"/>
      <c r="AP31" s="171"/>
      <c r="AQ31" s="171"/>
      <c r="AR31" s="171"/>
      <c r="AS31" s="172" t="s">
        <v>29</v>
      </c>
      <c r="AT31" s="172"/>
      <c r="AU31" s="172"/>
      <c r="AV31" s="173"/>
    </row>
    <row r="32" spans="2:48" ht="33.75" customHeight="1">
      <c r="B32" s="166" t="s">
        <v>14</v>
      </c>
      <c r="C32" s="167"/>
      <c r="D32" s="167"/>
      <c r="E32" s="167"/>
      <c r="F32" s="167"/>
      <c r="G32" s="167"/>
      <c r="H32" s="167"/>
      <c r="I32" s="167"/>
      <c r="J32" s="167"/>
      <c r="K32" s="167"/>
      <c r="L32" s="167"/>
      <c r="M32" s="167"/>
      <c r="N32" s="168"/>
      <c r="O32" s="205" t="str">
        <f>IF(VLOOKUP($AY$1,Data,46,FALSE)=0,"-",VLOOKUP($AY$1,Data,46,FALSE))</f>
        <v>-</v>
      </c>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7"/>
    </row>
    <row r="33" spans="2:48" ht="21.75" customHeight="1">
      <c r="B33" s="199" t="s">
        <v>8</v>
      </c>
      <c r="C33" s="200"/>
      <c r="D33" s="200"/>
      <c r="E33" s="200"/>
      <c r="F33" s="200"/>
      <c r="G33" s="200"/>
      <c r="H33" s="200"/>
      <c r="I33" s="200"/>
      <c r="J33" s="200"/>
      <c r="K33" s="200"/>
      <c r="L33" s="200"/>
      <c r="M33" s="200"/>
      <c r="N33" s="201"/>
      <c r="O33" s="205" t="str">
        <f>IF(VLOOKUP($AY$1,Data,47,FALSE)=0,"-",VLOOKUP($AY$1,Data,47,FALSE))</f>
        <v>-</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row>
    <row r="34" spans="2:48" ht="18.600000000000001" customHeight="1">
      <c r="B34" s="179" t="s">
        <v>2</v>
      </c>
      <c r="C34" s="191"/>
      <c r="D34" s="191"/>
      <c r="E34" s="191"/>
      <c r="F34" s="191"/>
      <c r="G34" s="191"/>
      <c r="H34" s="191"/>
      <c r="I34" s="191"/>
      <c r="J34" s="191"/>
      <c r="K34" s="191"/>
      <c r="L34" s="191"/>
      <c r="M34" s="191"/>
      <c r="N34" s="192"/>
      <c r="O34" s="203" t="s">
        <v>106</v>
      </c>
      <c r="P34" s="188"/>
      <c r="Q34" s="188"/>
      <c r="R34" s="188"/>
      <c r="S34" s="188"/>
      <c r="T34" s="204"/>
      <c r="U34" s="188" t="str">
        <f>IF(VLOOKUP($AY$1,Data,48,FALSE)=0,"-",VLOOKUP($AY$1,Data,48,FALSE))</f>
        <v>-</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9"/>
    </row>
    <row r="35" spans="2:48" ht="18.600000000000001" customHeight="1">
      <c r="B35" s="193"/>
      <c r="C35" s="194"/>
      <c r="D35" s="194"/>
      <c r="E35" s="194"/>
      <c r="F35" s="194"/>
      <c r="G35" s="194"/>
      <c r="H35" s="194"/>
      <c r="I35" s="194"/>
      <c r="J35" s="194"/>
      <c r="K35" s="194"/>
      <c r="L35" s="194"/>
      <c r="M35" s="194"/>
      <c r="N35" s="195"/>
      <c r="O35" s="176" t="s">
        <v>49</v>
      </c>
      <c r="P35" s="177"/>
      <c r="Q35" s="177"/>
      <c r="R35" s="177"/>
      <c r="S35" s="177"/>
      <c r="T35" s="177"/>
      <c r="U35" s="177" t="str">
        <f>IF(VLOOKUP($AY$1,Data,49,FALSE)=0,"-",VLOOKUP($AY$1,Data,49,FALSE))</f>
        <v>-</v>
      </c>
      <c r="V35" s="177"/>
      <c r="W35" s="177"/>
      <c r="X35" s="177"/>
      <c r="Y35" s="177"/>
      <c r="Z35" s="177"/>
      <c r="AA35" s="177"/>
      <c r="AB35" s="177"/>
      <c r="AC35" s="177"/>
      <c r="AD35" s="177"/>
      <c r="AE35" s="177"/>
      <c r="AF35" s="177"/>
      <c r="AG35" s="196" t="s">
        <v>0</v>
      </c>
      <c r="AH35" s="196"/>
      <c r="AI35" s="196"/>
      <c r="AJ35" s="196"/>
      <c r="AK35" s="196"/>
      <c r="AL35" s="197" t="str">
        <f>IF(VLOOKUP($AY$1,Data,50,FALSE)=0,"-",VLOOKUP($AY$1,Data,50,FALSE))</f>
        <v>-</v>
      </c>
      <c r="AM35" s="197"/>
      <c r="AN35" s="197"/>
      <c r="AO35" s="197"/>
      <c r="AP35" s="197"/>
      <c r="AQ35" s="197"/>
      <c r="AR35" s="197"/>
      <c r="AS35" s="197"/>
      <c r="AT35" s="197"/>
      <c r="AU35" s="197"/>
      <c r="AV35" s="198"/>
    </row>
    <row r="36" spans="2:48" ht="18.600000000000001" customHeight="1">
      <c r="B36" s="179" t="s">
        <v>3</v>
      </c>
      <c r="C36" s="180"/>
      <c r="D36" s="180"/>
      <c r="E36" s="180"/>
      <c r="F36" s="180"/>
      <c r="G36" s="180"/>
      <c r="H36" s="180"/>
      <c r="I36" s="180"/>
      <c r="J36" s="180"/>
      <c r="K36" s="180"/>
      <c r="L36" s="180"/>
      <c r="M36" s="180"/>
      <c r="N36" s="181"/>
      <c r="O36" s="185" t="s">
        <v>106</v>
      </c>
      <c r="P36" s="186"/>
      <c r="Q36" s="186"/>
      <c r="R36" s="186"/>
      <c r="S36" s="186"/>
      <c r="T36" s="186"/>
      <c r="U36" s="187" t="str">
        <f>IF(VLOOKUP($AY$1,Data,51,FALSE)=0,"-",VLOOKUP($AY$1,Data,51,FALSE))</f>
        <v>-</v>
      </c>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9"/>
    </row>
    <row r="37" spans="2:48" ht="18.600000000000001" customHeight="1">
      <c r="B37" s="182"/>
      <c r="C37" s="183"/>
      <c r="D37" s="183"/>
      <c r="E37" s="183"/>
      <c r="F37" s="183"/>
      <c r="G37" s="183"/>
      <c r="H37" s="183"/>
      <c r="I37" s="183"/>
      <c r="J37" s="183"/>
      <c r="K37" s="183"/>
      <c r="L37" s="183"/>
      <c r="M37" s="183"/>
      <c r="N37" s="184"/>
      <c r="O37" s="190" t="s">
        <v>49</v>
      </c>
      <c r="P37" s="178"/>
      <c r="Q37" s="178"/>
      <c r="R37" s="178"/>
      <c r="S37" s="178"/>
      <c r="T37" s="178"/>
      <c r="U37" s="178" t="str">
        <f>IF(VLOOKUP($AY$1,Data,52,FALSE)=0,"-",VLOOKUP($AY$1,Data,52,FALSE))</f>
        <v>-</v>
      </c>
      <c r="V37" s="178"/>
      <c r="W37" s="178"/>
      <c r="X37" s="178"/>
      <c r="Y37" s="178"/>
      <c r="Z37" s="178"/>
      <c r="AA37" s="178"/>
      <c r="AB37" s="178"/>
      <c r="AC37" s="178"/>
      <c r="AD37" s="178"/>
      <c r="AE37" s="178"/>
      <c r="AF37" s="178"/>
      <c r="AG37" s="202" t="s">
        <v>0</v>
      </c>
      <c r="AH37" s="202"/>
      <c r="AI37" s="202"/>
      <c r="AJ37" s="202"/>
      <c r="AK37" s="202"/>
      <c r="AL37" s="174" t="str">
        <f>IF(VLOOKUP($AY$1,Data,53,FALSE)=0,"-",VLOOKUP($AY$1,Data,53,FALSE))</f>
        <v>-</v>
      </c>
      <c r="AM37" s="174"/>
      <c r="AN37" s="174"/>
      <c r="AO37" s="174"/>
      <c r="AP37" s="174"/>
      <c r="AQ37" s="174"/>
      <c r="AR37" s="174"/>
      <c r="AS37" s="174"/>
      <c r="AT37" s="174"/>
      <c r="AU37" s="174"/>
      <c r="AV37" s="175"/>
    </row>
    <row r="38" spans="2:48" ht="18.600000000000001" customHeight="1">
      <c r="B38" s="150" t="s">
        <v>1</v>
      </c>
      <c r="C38" s="151"/>
      <c r="D38" s="151"/>
      <c r="E38" s="151"/>
      <c r="F38" s="151"/>
      <c r="G38" s="151"/>
      <c r="H38" s="151"/>
      <c r="I38" s="151"/>
      <c r="J38" s="151"/>
      <c r="K38" s="151"/>
      <c r="L38" s="151"/>
      <c r="M38" s="151"/>
      <c r="N38" s="152"/>
      <c r="O38" s="157">
        <f>VLOOKUP($AY$1,Data,54,FALSE)</f>
        <v>0</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9"/>
    </row>
    <row r="39" spans="2:48" ht="18.600000000000001" customHeight="1">
      <c r="B39" s="153"/>
      <c r="C39" s="151"/>
      <c r="D39" s="151"/>
      <c r="E39" s="151"/>
      <c r="F39" s="151"/>
      <c r="G39" s="151"/>
      <c r="H39" s="151"/>
      <c r="I39" s="151"/>
      <c r="J39" s="151"/>
      <c r="K39" s="151"/>
      <c r="L39" s="151"/>
      <c r="M39" s="151"/>
      <c r="N39" s="152"/>
      <c r="O39" s="160"/>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2"/>
    </row>
    <row r="40" spans="2:48" ht="18.600000000000001" customHeight="1">
      <c r="B40" s="153"/>
      <c r="C40" s="151"/>
      <c r="D40" s="151"/>
      <c r="E40" s="151"/>
      <c r="F40" s="151"/>
      <c r="G40" s="151"/>
      <c r="H40" s="151"/>
      <c r="I40" s="151"/>
      <c r="J40" s="151"/>
      <c r="K40" s="151"/>
      <c r="L40" s="151"/>
      <c r="M40" s="151"/>
      <c r="N40" s="152"/>
      <c r="O40" s="160"/>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2"/>
    </row>
    <row r="41" spans="2:48" ht="18.600000000000001" customHeight="1">
      <c r="B41" s="153"/>
      <c r="C41" s="151"/>
      <c r="D41" s="151"/>
      <c r="E41" s="151"/>
      <c r="F41" s="151"/>
      <c r="G41" s="151"/>
      <c r="H41" s="151"/>
      <c r="I41" s="151"/>
      <c r="J41" s="151"/>
      <c r="K41" s="151"/>
      <c r="L41" s="151"/>
      <c r="M41" s="151"/>
      <c r="N41" s="152"/>
      <c r="O41" s="50"/>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row>
    <row r="42" spans="2:48" ht="18.600000000000001" customHeight="1">
      <c r="B42" s="154"/>
      <c r="C42" s="155"/>
      <c r="D42" s="155"/>
      <c r="E42" s="155"/>
      <c r="F42" s="155"/>
      <c r="G42" s="155"/>
      <c r="H42" s="155"/>
      <c r="I42" s="155"/>
      <c r="J42" s="155"/>
      <c r="K42" s="155"/>
      <c r="L42" s="155"/>
      <c r="M42" s="155"/>
      <c r="N42" s="156"/>
      <c r="O42" s="163">
        <f>VLOOKUP($AY$1,Data,55,FALSE)</f>
        <v>0</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5"/>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AF20:AI20"/>
    <mergeCell ref="AJ20:AR20"/>
    <mergeCell ref="AS20:AV20"/>
    <mergeCell ref="AF19:AI19"/>
    <mergeCell ref="AJ19:AR19"/>
    <mergeCell ref="H20:N20"/>
    <mergeCell ref="O20:R20"/>
    <mergeCell ref="S20:AA20"/>
    <mergeCell ref="AB20:AE20"/>
    <mergeCell ref="H19:N19"/>
    <mergeCell ref="O19:R19"/>
    <mergeCell ref="S19:AA19"/>
    <mergeCell ref="AB19:AE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O26:R26"/>
    <mergeCell ref="S26:AA26"/>
    <mergeCell ref="AB26:AE26"/>
    <mergeCell ref="AF26:AI26"/>
    <mergeCell ref="AJ26:AR26"/>
    <mergeCell ref="O27:R27"/>
    <mergeCell ref="S27:AA27"/>
    <mergeCell ref="AB27:AE27"/>
    <mergeCell ref="AF27:AI27"/>
    <mergeCell ref="AS27:AV27"/>
    <mergeCell ref="B28:N28"/>
    <mergeCell ref="O28:R28"/>
    <mergeCell ref="S28:AA28"/>
    <mergeCell ref="AB28:AE28"/>
    <mergeCell ref="AF28:AI28"/>
    <mergeCell ref="AJ28:AR28"/>
    <mergeCell ref="AS28:AV28"/>
    <mergeCell ref="H27:N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1:N31"/>
    <mergeCell ref="O31:R31"/>
    <mergeCell ref="S31:AA31"/>
    <mergeCell ref="AB31:AE31"/>
    <mergeCell ref="AF31:AI31"/>
    <mergeCell ref="AJ31:AR31"/>
    <mergeCell ref="B34:N35"/>
    <mergeCell ref="B38:N42"/>
    <mergeCell ref="O38:AV38"/>
    <mergeCell ref="O39:AV39"/>
    <mergeCell ref="O40:AV40"/>
    <mergeCell ref="O42:AV42"/>
    <mergeCell ref="B36:N37"/>
    <mergeCell ref="O36:T36"/>
    <mergeCell ref="U36:AV36"/>
    <mergeCell ref="O37:T37"/>
    <mergeCell ref="U37:AF37"/>
    <mergeCell ref="AG37:AK37"/>
    <mergeCell ref="AL37:AV37"/>
    <mergeCell ref="O34:T34"/>
    <mergeCell ref="U34:AV34"/>
    <mergeCell ref="O35:T35"/>
    <mergeCell ref="U35:AF35"/>
    <mergeCell ref="AG35:AK35"/>
    <mergeCell ref="AL35:AV35"/>
  </mergeCells>
  <phoneticPr fontId="2"/>
  <dataValidations count="2">
    <dataValidation type="list" allowBlank="1" showInputMessage="1" showErrorMessage="1" sqref="AS17:AV17" xr:uid="{00000000-0002-0000-6500-000000000000}">
      <formula1>"kＷ,Ａ,kＶＡ"</formula1>
    </dataValidation>
    <dataValidation type="list" allowBlank="1" showInputMessage="1" showErrorMessage="1" sqref="AB17:AE17" xr:uid="{00000000-0002-0000-6500-000001000000}">
      <formula1>"kＷ,Ａ,kＶA"</formula1>
    </dataValidation>
  </dataValidations>
  <printOptions horizontalCentered="1"/>
  <pageMargins left="0.39370078740157483" right="0.39370078740157483" top="0.41" bottom="0.26" header="0.35" footer="0.2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102</vt:i4>
      </vt:variant>
      <vt:variant>
        <vt:lpstr>名前付き一覧</vt:lpstr>
      </vt:variant>
      <vt:variant>
        <vt:i4>103</vt:i4>
      </vt:variant>
    </vt:vector>
  </HeadingPairs>
  <TitlesOfParts>
    <vt:vector size="205" baseType="lpstr">
      <vt:lpstr>本契約申込書（供給側・受電側共通）</vt:lpstr>
      <vt:lpstr>別紙(連記式)(計画・実需Ｌ側)</vt:lpstr>
      <vt:lpstr>別紙（L側）-1</vt:lpstr>
      <vt:lpstr>別紙（L側）-2</vt:lpstr>
      <vt:lpstr>別紙（L側）-3</vt:lpstr>
      <vt:lpstr>別紙（L側）-4</vt:lpstr>
      <vt:lpstr>別紙（L側）-5</vt:lpstr>
      <vt:lpstr>別紙（L側）-6</vt:lpstr>
      <vt:lpstr>別紙（L側）-7</vt:lpstr>
      <vt:lpstr>別紙（L側）-8</vt:lpstr>
      <vt:lpstr>別紙（L側）-9</vt:lpstr>
      <vt:lpstr>別紙（L側）-10</vt:lpstr>
      <vt:lpstr>別紙（L側）-11</vt:lpstr>
      <vt:lpstr>別紙（L側）-12</vt:lpstr>
      <vt:lpstr>別紙（L側）-13</vt:lpstr>
      <vt:lpstr>別紙（L側）-14</vt:lpstr>
      <vt:lpstr>別紙（L側）-15</vt:lpstr>
      <vt:lpstr>別紙（L側）-16</vt:lpstr>
      <vt:lpstr>別紙（L側）-17</vt:lpstr>
      <vt:lpstr>別紙（L側）-18</vt:lpstr>
      <vt:lpstr>別紙（L側）-19</vt:lpstr>
      <vt:lpstr>別紙（L側）-20</vt:lpstr>
      <vt:lpstr>別紙（L側）-21</vt:lpstr>
      <vt:lpstr>別紙（L側）-22</vt:lpstr>
      <vt:lpstr>別紙（L側）-23)</vt:lpstr>
      <vt:lpstr>別紙（L側）-24</vt:lpstr>
      <vt:lpstr>別紙（L側）-25</vt:lpstr>
      <vt:lpstr>別紙（L側）-26</vt:lpstr>
      <vt:lpstr>別紙（L側）-27</vt:lpstr>
      <vt:lpstr>別紙（L側）-28</vt:lpstr>
      <vt:lpstr>別紙（L側）-29</vt:lpstr>
      <vt:lpstr>別紙（L側）-30</vt:lpstr>
      <vt:lpstr>別紙（L側）-31</vt:lpstr>
      <vt:lpstr>別紙（L側）-32</vt:lpstr>
      <vt:lpstr>別紙（L側）-33</vt:lpstr>
      <vt:lpstr>別紙（L側）-34</vt:lpstr>
      <vt:lpstr>別紙（L側）-35</vt:lpstr>
      <vt:lpstr>別紙（L側）-36</vt:lpstr>
      <vt:lpstr>別紙（L側）-37</vt:lpstr>
      <vt:lpstr>別紙（L側）-38</vt:lpstr>
      <vt:lpstr>別紙（L側）-39</vt:lpstr>
      <vt:lpstr>別紙（L側）-40</vt:lpstr>
      <vt:lpstr>別紙（L側）-41</vt:lpstr>
      <vt:lpstr>別紙（L側）-42</vt:lpstr>
      <vt:lpstr>別紙（L側）-43</vt:lpstr>
      <vt:lpstr>別紙（L側）-44</vt:lpstr>
      <vt:lpstr>別紙（L側）-45</vt:lpstr>
      <vt:lpstr>別紙（L側）-46</vt:lpstr>
      <vt:lpstr>別紙（L側）-47</vt:lpstr>
      <vt:lpstr>別紙（L側）-48</vt:lpstr>
      <vt:lpstr>別紙（L側）-49</vt:lpstr>
      <vt:lpstr>別紙（L側）-50</vt:lpstr>
      <vt:lpstr>別紙（L側）-51</vt:lpstr>
      <vt:lpstr>別紙（L側）-52</vt:lpstr>
      <vt:lpstr>別紙（L側）-53</vt:lpstr>
      <vt:lpstr>別紙（L側）-54</vt:lpstr>
      <vt:lpstr>別紙（L側）-55</vt:lpstr>
      <vt:lpstr>別紙（L側）-56</vt:lpstr>
      <vt:lpstr>別紙（L側）-57</vt:lpstr>
      <vt:lpstr>別紙（L側）-58</vt:lpstr>
      <vt:lpstr>別紙（L側）-59</vt:lpstr>
      <vt:lpstr>別紙（L側）-60</vt:lpstr>
      <vt:lpstr>別紙（L側）-61</vt:lpstr>
      <vt:lpstr>別紙（L側）-62</vt:lpstr>
      <vt:lpstr>別紙（L側）-63</vt:lpstr>
      <vt:lpstr>別紙（L側）-64</vt:lpstr>
      <vt:lpstr>別紙（L側）-65</vt:lpstr>
      <vt:lpstr>別紙（L側）-66</vt:lpstr>
      <vt:lpstr>別紙（L側）-67</vt:lpstr>
      <vt:lpstr>別紙（L側）-68</vt:lpstr>
      <vt:lpstr>別紙（L側）-69</vt:lpstr>
      <vt:lpstr>別紙（L側）-70</vt:lpstr>
      <vt:lpstr>別紙（L側）-71</vt:lpstr>
      <vt:lpstr>別紙（L側）-72</vt:lpstr>
      <vt:lpstr>別紙（L側）-73</vt:lpstr>
      <vt:lpstr>別紙（L側）-74</vt:lpstr>
      <vt:lpstr>別紙（L側）-75</vt:lpstr>
      <vt:lpstr>別紙（L側）-76</vt:lpstr>
      <vt:lpstr>別紙（L側）-77</vt:lpstr>
      <vt:lpstr>別紙（L側）-78</vt:lpstr>
      <vt:lpstr>別紙（L側）-79</vt:lpstr>
      <vt:lpstr>別紙（L側）-80</vt:lpstr>
      <vt:lpstr>別紙（L側）-81</vt:lpstr>
      <vt:lpstr>別紙（L側）-82</vt:lpstr>
      <vt:lpstr>別紙（L側）-83</vt:lpstr>
      <vt:lpstr>別紙（L側）-84</vt:lpstr>
      <vt:lpstr>別紙（L側）-85</vt:lpstr>
      <vt:lpstr>別紙（L側）-86</vt:lpstr>
      <vt:lpstr>別紙（L側）-87</vt:lpstr>
      <vt:lpstr>別紙（L側）-88</vt:lpstr>
      <vt:lpstr>別紙（L側）-89</vt:lpstr>
      <vt:lpstr>別紙（L側）-90</vt:lpstr>
      <vt:lpstr>別紙（L側）-91</vt:lpstr>
      <vt:lpstr>別紙（L側）-92</vt:lpstr>
      <vt:lpstr>別紙（L側）-93</vt:lpstr>
      <vt:lpstr>別紙（L側）-94</vt:lpstr>
      <vt:lpstr>別紙（L側）-95</vt:lpstr>
      <vt:lpstr>別紙（L側）-96</vt:lpstr>
      <vt:lpstr>別紙（L側）-97</vt:lpstr>
      <vt:lpstr>別紙（L側）-98</vt:lpstr>
      <vt:lpstr>別紙（L側）-99</vt:lpstr>
      <vt:lpstr>別紙（L側）-100</vt:lpstr>
      <vt:lpstr>Data</vt:lpstr>
      <vt:lpstr>'別紙（L側）-1'!Print_Area</vt:lpstr>
      <vt:lpstr>'別紙（L側）-10'!Print_Area</vt:lpstr>
      <vt:lpstr>'別紙（L側）-100'!Print_Area</vt:lpstr>
      <vt:lpstr>'別紙（L側）-11'!Print_Area</vt:lpstr>
      <vt:lpstr>'別紙（L側）-12'!Print_Area</vt:lpstr>
      <vt:lpstr>'別紙（L側）-13'!Print_Area</vt:lpstr>
      <vt:lpstr>'別紙（L側）-14'!Print_Area</vt:lpstr>
      <vt:lpstr>'別紙（L側）-15'!Print_Area</vt:lpstr>
      <vt:lpstr>'別紙（L側）-16'!Print_Area</vt:lpstr>
      <vt:lpstr>'別紙（L側）-17'!Print_Area</vt:lpstr>
      <vt:lpstr>'別紙（L側）-18'!Print_Area</vt:lpstr>
      <vt:lpstr>'別紙（L側）-19'!Print_Area</vt:lpstr>
      <vt:lpstr>'別紙（L側）-2'!Print_Area</vt:lpstr>
      <vt:lpstr>'別紙（L側）-20'!Print_Area</vt:lpstr>
      <vt:lpstr>'別紙（L側）-21'!Print_Area</vt:lpstr>
      <vt:lpstr>'別紙（L側）-22'!Print_Area</vt:lpstr>
      <vt:lpstr>'別紙（L側）-23)'!Print_Area</vt:lpstr>
      <vt:lpstr>'別紙（L側）-24'!Print_Area</vt:lpstr>
      <vt:lpstr>'別紙（L側）-25'!Print_Area</vt:lpstr>
      <vt:lpstr>'別紙（L側）-26'!Print_Area</vt:lpstr>
      <vt:lpstr>'別紙（L側）-27'!Print_Area</vt:lpstr>
      <vt:lpstr>'別紙（L側）-28'!Print_Area</vt:lpstr>
      <vt:lpstr>'別紙（L側）-29'!Print_Area</vt:lpstr>
      <vt:lpstr>'別紙（L側）-3'!Print_Area</vt:lpstr>
      <vt:lpstr>'別紙（L側）-30'!Print_Area</vt:lpstr>
      <vt:lpstr>'別紙（L側）-31'!Print_Area</vt:lpstr>
      <vt:lpstr>'別紙（L側）-32'!Print_Area</vt:lpstr>
      <vt:lpstr>'別紙（L側）-33'!Print_Area</vt:lpstr>
      <vt:lpstr>'別紙（L側）-34'!Print_Area</vt:lpstr>
      <vt:lpstr>'別紙（L側）-35'!Print_Area</vt:lpstr>
      <vt:lpstr>'別紙（L側）-36'!Print_Area</vt:lpstr>
      <vt:lpstr>'別紙（L側）-37'!Print_Area</vt:lpstr>
      <vt:lpstr>'別紙（L側）-38'!Print_Area</vt:lpstr>
      <vt:lpstr>'別紙（L側）-39'!Print_Area</vt:lpstr>
      <vt:lpstr>'別紙（L側）-4'!Print_Area</vt:lpstr>
      <vt:lpstr>'別紙（L側）-40'!Print_Area</vt:lpstr>
      <vt:lpstr>'別紙（L側）-41'!Print_Area</vt:lpstr>
      <vt:lpstr>'別紙（L側）-42'!Print_Area</vt:lpstr>
      <vt:lpstr>'別紙（L側）-43'!Print_Area</vt:lpstr>
      <vt:lpstr>'別紙（L側）-44'!Print_Area</vt:lpstr>
      <vt:lpstr>'別紙（L側）-45'!Print_Area</vt:lpstr>
      <vt:lpstr>'別紙（L側）-46'!Print_Area</vt:lpstr>
      <vt:lpstr>'別紙（L側）-47'!Print_Area</vt:lpstr>
      <vt:lpstr>'別紙（L側）-48'!Print_Area</vt:lpstr>
      <vt:lpstr>'別紙（L側）-49'!Print_Area</vt:lpstr>
      <vt:lpstr>'別紙（L側）-5'!Print_Area</vt:lpstr>
      <vt:lpstr>'別紙（L側）-50'!Print_Area</vt:lpstr>
      <vt:lpstr>'別紙（L側）-51'!Print_Area</vt:lpstr>
      <vt:lpstr>'別紙（L側）-52'!Print_Area</vt:lpstr>
      <vt:lpstr>'別紙（L側）-53'!Print_Area</vt:lpstr>
      <vt:lpstr>'別紙（L側）-54'!Print_Area</vt:lpstr>
      <vt:lpstr>'別紙（L側）-55'!Print_Area</vt:lpstr>
      <vt:lpstr>'別紙（L側）-56'!Print_Area</vt:lpstr>
      <vt:lpstr>'別紙（L側）-57'!Print_Area</vt:lpstr>
      <vt:lpstr>'別紙（L側）-58'!Print_Area</vt:lpstr>
      <vt:lpstr>'別紙（L側）-59'!Print_Area</vt:lpstr>
      <vt:lpstr>'別紙（L側）-6'!Print_Area</vt:lpstr>
      <vt:lpstr>'別紙（L側）-60'!Print_Area</vt:lpstr>
      <vt:lpstr>'別紙（L側）-61'!Print_Area</vt:lpstr>
      <vt:lpstr>'別紙（L側）-62'!Print_Area</vt:lpstr>
      <vt:lpstr>'別紙（L側）-63'!Print_Area</vt:lpstr>
      <vt:lpstr>'別紙（L側）-64'!Print_Area</vt:lpstr>
      <vt:lpstr>'別紙（L側）-65'!Print_Area</vt:lpstr>
      <vt:lpstr>'別紙（L側）-66'!Print_Area</vt:lpstr>
      <vt:lpstr>'別紙（L側）-67'!Print_Area</vt:lpstr>
      <vt:lpstr>'別紙（L側）-68'!Print_Area</vt:lpstr>
      <vt:lpstr>'別紙（L側）-69'!Print_Area</vt:lpstr>
      <vt:lpstr>'別紙（L側）-7'!Print_Area</vt:lpstr>
      <vt:lpstr>'別紙（L側）-70'!Print_Area</vt:lpstr>
      <vt:lpstr>'別紙（L側）-71'!Print_Area</vt:lpstr>
      <vt:lpstr>'別紙（L側）-72'!Print_Area</vt:lpstr>
      <vt:lpstr>'別紙（L側）-73'!Print_Area</vt:lpstr>
      <vt:lpstr>'別紙（L側）-74'!Print_Area</vt:lpstr>
      <vt:lpstr>'別紙（L側）-75'!Print_Area</vt:lpstr>
      <vt:lpstr>'別紙（L側）-76'!Print_Area</vt:lpstr>
      <vt:lpstr>'別紙（L側）-77'!Print_Area</vt:lpstr>
      <vt:lpstr>'別紙（L側）-78'!Print_Area</vt:lpstr>
      <vt:lpstr>'別紙（L側）-79'!Print_Area</vt:lpstr>
      <vt:lpstr>'別紙（L側）-8'!Print_Area</vt:lpstr>
      <vt:lpstr>'別紙（L側）-80'!Print_Area</vt:lpstr>
      <vt:lpstr>'別紙（L側）-81'!Print_Area</vt:lpstr>
      <vt:lpstr>'別紙（L側）-82'!Print_Area</vt:lpstr>
      <vt:lpstr>'別紙（L側）-83'!Print_Area</vt:lpstr>
      <vt:lpstr>'別紙（L側）-84'!Print_Area</vt:lpstr>
      <vt:lpstr>'別紙（L側）-85'!Print_Area</vt:lpstr>
      <vt:lpstr>'別紙（L側）-86'!Print_Area</vt:lpstr>
      <vt:lpstr>'別紙（L側）-87'!Print_Area</vt:lpstr>
      <vt:lpstr>'別紙（L側）-88'!Print_Area</vt:lpstr>
      <vt:lpstr>'別紙（L側）-89'!Print_Area</vt:lpstr>
      <vt:lpstr>'別紙（L側）-9'!Print_Area</vt:lpstr>
      <vt:lpstr>'別紙（L側）-90'!Print_Area</vt:lpstr>
      <vt:lpstr>'別紙（L側）-91'!Print_Area</vt:lpstr>
      <vt:lpstr>'別紙（L側）-92'!Print_Area</vt:lpstr>
      <vt:lpstr>'別紙（L側）-93'!Print_Area</vt:lpstr>
      <vt:lpstr>'別紙（L側）-94'!Print_Area</vt:lpstr>
      <vt:lpstr>'別紙（L側）-95'!Print_Area</vt:lpstr>
      <vt:lpstr>'別紙（L側）-96'!Print_Area</vt:lpstr>
      <vt:lpstr>'別紙（L側）-97'!Print_Area</vt:lpstr>
      <vt:lpstr>'別紙（L側）-98'!Print_Area</vt:lpstr>
      <vt:lpstr>'別紙（L側）-99'!Print_Area</vt:lpstr>
      <vt:lpstr>'別紙(連記式)(計画・実需Ｌ側)'!Print_Area</vt:lpstr>
      <vt:lpstr>'本契約申込書（供給側・受電側共通）'!Print_Area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2016-03-01T05:48:03Z</cp:lastPrinted>
  <dcterms:created xsi:type="dcterms:W3CDTF">2016-01-27T11:01:57Z</dcterms:created>
  <dcterms:modified xsi:type="dcterms:W3CDTF">2024-04-10T07:07:12Z</dcterms:modified>
</cp:coreProperties>
</file>