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40" windowWidth="15360" windowHeight="9110" tabRatio="918" activeTab="0"/>
  </bookViews>
  <sheets>
    <sheet name="冬季（1月～3月）" sheetId="1" r:id="rId1"/>
    <sheet name="春季（4月～6月）" sheetId="2" r:id="rId2"/>
    <sheet name="夏季（7月～9月）" sheetId="3" r:id="rId3"/>
    <sheet name="秋期（10月～12月）" sheetId="4" r:id="rId4"/>
    <sheet name="一覧表" sheetId="5" r:id="rId5"/>
    <sheet name="グラフ(CO2排出量《全体》)" sheetId="6" r:id="rId6"/>
    <sheet name="グラフ（金額《全体》）" sheetId="7" r:id="rId7"/>
    <sheet name="グラフ(電気)" sheetId="8" r:id="rId8"/>
    <sheet name="グラフ(都市ｶﾞｽ)" sheetId="9" r:id="rId9"/>
    <sheet name="グラフ(ﾌﾟﾛﾊﾟﾝｶﾞｽ)" sheetId="10" r:id="rId10"/>
    <sheet name="グラフ(水道)" sheetId="11" r:id="rId11"/>
    <sheet name="グラフ(灯油)" sheetId="12" r:id="rId12"/>
    <sheet name="グラフ(軽油)" sheetId="13" r:id="rId13"/>
    <sheet name="グラフ(ｶﾞｿﾘﾝ)" sheetId="14" r:id="rId14"/>
  </sheets>
  <definedNames>
    <definedName name="_xlnm.Print_Area" localSheetId="13">'グラフ(ｶﾞｿﾘﾝ)'!$A$1:$R$37</definedName>
    <definedName name="_xlnm.Print_Area" localSheetId="9">'グラフ(ﾌﾟﾛﾊﾟﾝｶﾞｽ)'!$A$1:$R$37</definedName>
    <definedName name="_xlnm.Print_Area" localSheetId="6">'グラフ（金額《全体》）'!$A$1:$P$36</definedName>
    <definedName name="_xlnm.Print_Area" localSheetId="12">'グラフ(軽油)'!$A$1:$R$37</definedName>
    <definedName name="_xlnm.Print_Area" localSheetId="10">'グラフ(水道)'!$A$1:$R$37</definedName>
    <definedName name="_xlnm.Print_Area" localSheetId="7">'グラフ(電気)'!$A$1:$R$38</definedName>
    <definedName name="_xlnm.Print_Area" localSheetId="8">'グラフ(都市ｶﾞｽ)'!$A$1:$R$37</definedName>
    <definedName name="_xlnm.Print_Area" localSheetId="11">'グラフ(灯油)'!$A$1:$R$37</definedName>
    <definedName name="_xlnm.Print_Area" localSheetId="4">'一覧表'!$A$1:$AR$47</definedName>
    <definedName name="_xlnm.Print_Area" localSheetId="2">'夏季（7月～9月）'!$A$1:$Y$75</definedName>
    <definedName name="_xlnm.Print_Area" localSheetId="3">'秋期（10月～12月）'!$A$1:$Y$61</definedName>
    <definedName name="_xlnm.Print_Area" localSheetId="1">'春季（4月～6月）'!$A$1:$Y$66</definedName>
    <definedName name="_xlnm.Print_Area" localSheetId="0">'冬季（1月～3月）'!$A$1:$Y$63</definedName>
  </definedNames>
  <calcPr fullCalcOnLoad="1"/>
</workbook>
</file>

<file path=xl/sharedStrings.xml><?xml version="1.0" encoding="utf-8"?>
<sst xmlns="http://schemas.openxmlformats.org/spreadsheetml/2006/main" count="522" uniqueCount="82">
  <si>
    <r>
      <t>　お客さまの暮らしから地球温暖化の原因のひとつとされているCO</t>
    </r>
    <r>
      <rPr>
        <b/>
        <vertAlign val="subscript"/>
        <sz val="12"/>
        <color indexed="59"/>
        <rFont val="ＭＳ Ｐゴシック"/>
        <family val="3"/>
      </rPr>
      <t>2</t>
    </r>
    <r>
      <rPr>
        <b/>
        <sz val="12"/>
        <color indexed="59"/>
        <rFont val="ＭＳ Ｐゴシック"/>
        <family val="3"/>
      </rPr>
      <t>がどれくらい排出されているのか確認してみましょう。</t>
    </r>
  </si>
  <si>
    <t>分類</t>
  </si>
  <si>
    <t>項目</t>
  </si>
  <si>
    <t>単位</t>
  </si>
  <si>
    <t>１月</t>
  </si>
  <si>
    <t>２月</t>
  </si>
  <si>
    <t>３月</t>
  </si>
  <si>
    <t>使用量</t>
  </si>
  <si>
    <t>金額
（円）</t>
  </si>
  <si>
    <t>エネルギーの使用</t>
  </si>
  <si>
    <t>電気</t>
  </si>
  <si>
    <t>kWh</t>
  </si>
  <si>
    <t>都市ガス</t>
  </si>
  <si>
    <t>水道</t>
  </si>
  <si>
    <t>灯油</t>
  </si>
  <si>
    <t>L</t>
  </si>
  <si>
    <t>ガソリン</t>
  </si>
  <si>
    <t>合計</t>
  </si>
  <si>
    <t>【使い方】</t>
  </si>
  <si>
    <t>【環境家計簿を続けるためのポイント】</t>
  </si>
  <si>
    <t>No.</t>
  </si>
  <si>
    <t>４月</t>
  </si>
  <si>
    <t>５月</t>
  </si>
  <si>
    <r>
      <t>m</t>
    </r>
    <r>
      <rPr>
        <vertAlign val="superscript"/>
        <sz val="9"/>
        <rFont val="ＭＳ Ｐゴシック"/>
        <family val="3"/>
      </rPr>
      <t>3</t>
    </r>
  </si>
  <si>
    <t>７月</t>
  </si>
  <si>
    <t>８月</t>
  </si>
  <si>
    <t>９月</t>
  </si>
  <si>
    <t>１０月</t>
  </si>
  <si>
    <t>１１月</t>
  </si>
  <si>
    <t>１２月</t>
  </si>
  <si>
    <t xml:space="preserve"> </t>
  </si>
  <si>
    <r>
      <t>(単位：kg-CO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</si>
  <si>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累計</t>
  </si>
  <si>
    <t>前年</t>
  </si>
  <si>
    <t>今年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</si>
  <si>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排出量
（㎏-CO</t>
    </r>
    <r>
      <rPr>
        <sz val="8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</si>
  <si>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r>
      <t>前</t>
    </r>
    <r>
      <rPr>
        <sz val="9"/>
        <rFont val="ＭＳ Ｐゴシック"/>
        <family val="3"/>
      </rPr>
      <t>年</t>
    </r>
  </si>
  <si>
    <r>
      <t>今</t>
    </r>
    <r>
      <rPr>
        <sz val="9"/>
        <rFont val="ＭＳ Ｐゴシック"/>
        <family val="3"/>
      </rPr>
      <t>年</t>
    </r>
  </si>
  <si>
    <t>年間</t>
  </si>
  <si>
    <t>月平均</t>
  </si>
  <si>
    <t>合　　計</t>
  </si>
  <si>
    <t>月平均</t>
  </si>
  <si>
    <t>削減効果</t>
  </si>
  <si>
    <t>節約額</t>
  </si>
  <si>
    <t>-</t>
  </si>
  <si>
    <t>-</t>
  </si>
  <si>
    <r>
      <t>（1）電気、ガス、水道の使用量に</t>
    </r>
    <r>
      <rPr>
        <sz val="10"/>
        <rFont val="ＭＳ Ｐゴシック"/>
        <family val="3"/>
      </rPr>
      <t>は、検針票などに</t>
    </r>
    <r>
      <rPr>
        <sz val="10"/>
        <rFont val="ＭＳ Ｐゴシック"/>
        <family val="3"/>
      </rPr>
      <t>記載されている</t>
    </r>
    <r>
      <rPr>
        <sz val="10"/>
        <rFont val="ＭＳ Ｐゴシック"/>
        <family val="3"/>
      </rPr>
      <t>値を記入してください。</t>
    </r>
  </si>
  <si>
    <t>軽油</t>
  </si>
  <si>
    <t>L</t>
  </si>
  <si>
    <t>(単位：円)</t>
  </si>
  <si>
    <r>
      <t>（3）あまり神経質になると、生活がギスギスするので、</t>
    </r>
    <r>
      <rPr>
        <sz val="10"/>
        <color indexed="10"/>
        <rFont val="ＭＳ Ｐゴシック"/>
        <family val="3"/>
      </rPr>
      <t>楽しみながら</t>
    </r>
    <r>
      <rPr>
        <sz val="10"/>
        <rFont val="ＭＳ Ｐゴシック"/>
        <family val="3"/>
      </rPr>
      <t>することが大切です。</t>
    </r>
  </si>
  <si>
    <t>６月</t>
  </si>
  <si>
    <t>ガソリン</t>
  </si>
  <si>
    <t>前　年</t>
  </si>
  <si>
    <t>今　年</t>
  </si>
  <si>
    <r>
      <t>kg-CO</t>
    </r>
    <r>
      <rPr>
        <vertAlign val="subscript"/>
        <sz val="11"/>
        <rFont val="ＭＳ Ｐゴシック"/>
        <family val="3"/>
      </rPr>
      <t>2</t>
    </r>
  </si>
  <si>
    <r>
      <t>（3）使用量とCO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排出係数を掛け合わせたものがCO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排出量（kg-CO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）になります。この合計があなたの家庭で使用されたエネルギーから出されたCO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の合計になります。</t>
    </r>
  </si>
  <si>
    <t>（1）目標値を決めましょう。（例えば、電気は5%削減、ガソリンは10%削減など）</t>
  </si>
  <si>
    <t>（2）役割分担を決めましょう。（例えば、お母さんは台所周りの家計簿記入、お父さんは車担当、など）</t>
  </si>
  <si>
    <t>（2）灯油、軽油、ガソリンの使用量には購入の際のレシートなどに記載される値を記入してください。</t>
  </si>
  <si>
    <r>
      <t>m</t>
    </r>
    <r>
      <rPr>
        <vertAlign val="superscript"/>
        <sz val="9"/>
        <rFont val="ＭＳ Ｐゴシック"/>
        <family val="3"/>
      </rPr>
      <t>3</t>
    </r>
  </si>
  <si>
    <r>
      <t>m</t>
    </r>
    <r>
      <rPr>
        <vertAlign val="superscript"/>
        <sz val="9"/>
        <rFont val="ＭＳ Ｐゴシック"/>
        <family val="3"/>
      </rPr>
      <t>3</t>
    </r>
  </si>
  <si>
    <t>L</t>
  </si>
  <si>
    <r>
      <t>m</t>
    </r>
    <r>
      <rPr>
        <vertAlign val="superscript"/>
        <sz val="9"/>
        <rFont val="ＭＳ Ｐゴシック"/>
        <family val="3"/>
      </rPr>
      <t>3</t>
    </r>
  </si>
  <si>
    <t>プロパンガス</t>
  </si>
  <si>
    <t>プロパンガス</t>
  </si>
  <si>
    <r>
      <t>CO</t>
    </r>
    <r>
      <rPr>
        <vertAlign val="subscript"/>
        <sz val="9"/>
        <rFont val="ＭＳ Ｐゴシック"/>
        <family val="3"/>
      </rPr>
      <t xml:space="preserve">2
</t>
    </r>
    <r>
      <rPr>
        <sz val="9"/>
        <rFont val="ＭＳ Ｐゴシック"/>
        <family val="3"/>
      </rPr>
      <t>排出係数
(㎏-CO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/各単位）</t>
    </r>
  </si>
  <si>
    <t>削減量</t>
  </si>
  <si>
    <r>
      <t>(単位：電気kWh、都市ガス・プロパンガス・水道：m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、灯油・軽油・ガソリン：L</t>
    </r>
    <r>
      <rPr>
        <sz val="11"/>
        <rFont val="ＭＳ Ｐゴシック"/>
        <family val="3"/>
      </rPr>
      <t>)</t>
    </r>
  </si>
  <si>
    <t>※年間の削減効果・節約額・削減量については、前年・今年の両方に入力がある月のみを対象に算出しています。</t>
  </si>
  <si>
    <t>※年間の削減効果・節約額・削減量にて負の値がでた場合は、前年の実績よりもCO2排出量・金額・使用量が増加していることを表しています。</t>
  </si>
  <si>
    <t>前年度比</t>
  </si>
  <si>
    <t>使用量（ｋWh）</t>
  </si>
  <si>
    <t>金額（円）</t>
  </si>
  <si>
    <r>
      <t>CO2排出量（kg-CO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</si>
  <si>
    <t>　灯油・軽油・ガソリン：「地球温暖化対策の推進に関する法律施行令第三条 排出係数一覧表」より</t>
  </si>
  <si>
    <r>
      <t>※1．CO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排出係数の出所</t>
    </r>
  </si>
  <si>
    <t>　電気：2019年度 沖縄電力実績（小売電気事業＜本島＞の調整後ＣＯ２排出係数）</t>
  </si>
  <si>
    <t>　都市ガス：沖縄ガス株式会社HP（2021年1月）より</t>
  </si>
  <si>
    <t>　プロパンガス：日本LPガス協会「プロパン、ブタン、LPガスの排出原単位に係るガイドライン」より</t>
  </si>
  <si>
    <t>　水道：2018年度沖縄県企業局実績</t>
  </si>
  <si>
    <r>
      <t>　家庭で排出されるCO</t>
    </r>
    <r>
      <rPr>
        <b/>
        <vertAlign val="subscript"/>
        <sz val="12"/>
        <color indexed="59"/>
        <rFont val="ＭＳ Ｐゴシック"/>
        <family val="3"/>
      </rPr>
      <t>2</t>
    </r>
    <r>
      <rPr>
        <b/>
        <sz val="12"/>
        <color indexed="59"/>
        <rFont val="ＭＳ Ｐゴシック"/>
        <family val="3"/>
      </rPr>
      <t>の量は、沖縄で排出されるCO</t>
    </r>
    <r>
      <rPr>
        <b/>
        <vertAlign val="subscript"/>
        <sz val="12"/>
        <color indexed="59"/>
        <rFont val="ＭＳ Ｐゴシック"/>
        <family val="3"/>
      </rPr>
      <t>2</t>
    </r>
    <r>
      <rPr>
        <b/>
        <sz val="12"/>
        <color indexed="59"/>
        <rFont val="ＭＳ Ｐゴシック"/>
        <family val="3"/>
      </rPr>
      <t>総量の</t>
    </r>
    <r>
      <rPr>
        <b/>
        <sz val="12"/>
        <color indexed="10"/>
        <rFont val="ＭＳ Ｐゴシック"/>
        <family val="3"/>
      </rPr>
      <t>約2割</t>
    </r>
    <r>
      <rPr>
        <b/>
        <sz val="12"/>
        <color indexed="59"/>
        <rFont val="ＭＳ Ｐゴシック"/>
        <family val="3"/>
      </rPr>
      <t>になります。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</si>
</sst>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&quot;月&quot;"/>
    <numFmt numFmtId="179" formatCode="0_ "/>
    <numFmt numFmtId="180" formatCode="#&quot;月&quot;"/>
    <numFmt numFmtId="181" formatCode="0.00_ "/>
    <numFmt numFmtId="182" formatCode="0.0_ "/>
    <numFmt numFmtId="183" formatCode="0_ ;[Red]\-0\ "/>
    <numFmt numFmtId="184" formatCode="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10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color indexed="59"/>
      <name val="ＭＳ Ｐゴシック"/>
      <family val="3"/>
    </font>
    <font>
      <b/>
      <sz val="12"/>
      <color indexed="59"/>
      <name val="ＭＳ Ｐゴシック"/>
      <family val="3"/>
    </font>
    <font>
      <b/>
      <vertAlign val="subscript"/>
      <sz val="12"/>
      <color indexed="59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59"/>
      <name val="ＭＳ Ｐゴシック"/>
      <family val="3"/>
    </font>
    <font>
      <sz val="14"/>
      <color indexed="59"/>
      <name val="ＭＳ Ｐゴシック"/>
      <family val="3"/>
    </font>
    <font>
      <b/>
      <sz val="14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color indexed="9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vertAlign val="subscript"/>
      <sz val="10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0.25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36"/>
      <name val="HG創英角ﾎﾟｯﾌﾟ体"/>
      <family val="3"/>
    </font>
    <font>
      <sz val="26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vertAlign val="subscript"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7"/>
      <name val="HG丸ｺﾞｼｯｸM-PRO"/>
      <family val="3"/>
    </font>
    <font>
      <b/>
      <sz val="12"/>
      <color indexed="14"/>
      <name val="HG丸ｺﾞｼｯｸM-PRO"/>
      <family val="3"/>
    </font>
    <font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53"/>
      <name val="ＭＳ Ｐゴシック"/>
      <family val="3"/>
    </font>
    <font>
      <sz val="11"/>
      <color indexed="58"/>
      <name val="ＭＳ Ｐゴシック"/>
      <family val="3"/>
    </font>
    <font>
      <sz val="5"/>
      <color indexed="58"/>
      <name val="ＭＳ Ｐゴシック"/>
      <family val="3"/>
    </font>
    <font>
      <b/>
      <sz val="10"/>
      <color indexed="58"/>
      <name val="ＭＳ Ｐゴシック"/>
      <family val="3"/>
    </font>
    <font>
      <b/>
      <sz val="12"/>
      <color indexed="60"/>
      <name val="HG丸ｺﾞｼｯｸM-PRO"/>
      <family val="3"/>
    </font>
    <font>
      <b/>
      <sz val="11"/>
      <color indexed="60"/>
      <name val="ＭＳ Ｐゴシック"/>
      <family val="3"/>
    </font>
    <font>
      <b/>
      <sz val="11"/>
      <color indexed="58"/>
      <name val="ＭＳ Ｐゴシック"/>
      <family val="3"/>
    </font>
    <font>
      <sz val="9"/>
      <color indexed="8"/>
      <name val="ＭＳ Ｐゴシック"/>
      <family val="3"/>
    </font>
    <font>
      <sz val="36"/>
      <color indexed="12"/>
      <name val="HGS創英角ﾎﾟｯﾌﾟ体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b/>
      <vertAlign val="subscript"/>
      <sz val="13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58"/>
      <name val="Arial"/>
      <family val="2"/>
    </font>
    <font>
      <b/>
      <sz val="11"/>
      <color indexed="10"/>
      <name val="Arial"/>
      <family val="2"/>
    </font>
    <font>
      <sz val="9"/>
      <color indexed="9"/>
      <name val="Arial"/>
      <family val="2"/>
    </font>
    <font>
      <b/>
      <sz val="11"/>
      <color indexed="8"/>
      <name val="Calibri"/>
      <family val="2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medium"/>
      <top style="thin"/>
      <bottom style="thin"/>
    </border>
    <border diagonalDown="1">
      <left style="medium"/>
      <right style="thin"/>
      <top/>
      <bottom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ashed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dotted"/>
      <right/>
      <top style="thin"/>
      <bottom style="medium"/>
    </border>
    <border>
      <left style="medium"/>
      <right/>
      <top style="medium"/>
      <bottom style="medium"/>
    </border>
    <border>
      <left style="dotted"/>
      <right style="thin"/>
      <top style="medium"/>
      <bottom style="medium"/>
    </border>
    <border>
      <left style="thin"/>
      <right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/>
      <top style="thin"/>
      <bottom style="medium"/>
      <diagonal style="thin"/>
    </border>
    <border diagonalDown="1">
      <left style="medium"/>
      <right style="thin"/>
      <top/>
      <bottom style="hair"/>
      <diagonal style="thin"/>
    </border>
    <border>
      <left style="medium"/>
      <right style="thin"/>
      <top/>
      <bottom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double"/>
      <bottom/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dotted"/>
      <right/>
      <top style="thin"/>
      <bottom style="thin"/>
    </border>
    <border>
      <left/>
      <right style="dotted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hair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7" fillId="0" borderId="3" applyNumberFormat="0" applyFill="0" applyAlignment="0" applyProtection="0"/>
    <xf numFmtId="0" fontId="98" fillId="29" borderId="0" applyNumberFormat="0" applyBorder="0" applyAlignment="0" applyProtection="0"/>
    <xf numFmtId="0" fontId="99" fillId="30" borderId="4" applyNumberFormat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0" borderId="9" applyNumberFormat="0" applyAlignment="0" applyProtection="0"/>
    <xf numFmtId="0" fontId="10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7" fillId="31" borderId="4" applyNumberFormat="0" applyAlignment="0" applyProtection="0"/>
    <xf numFmtId="0" fontId="108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177" fontId="6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 shrinkToFit="1"/>
    </xf>
    <xf numFmtId="0" fontId="2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179" fontId="2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177" fontId="5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177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177" fontId="6" fillId="33" borderId="0" xfId="0" applyNumberFormat="1" applyFont="1" applyFill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center" vertical="center"/>
      <protection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177" fontId="24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center" vertical="center"/>
      <protection/>
    </xf>
    <xf numFmtId="49" fontId="5" fillId="33" borderId="0" xfId="0" applyNumberFormat="1" applyFont="1" applyFill="1" applyAlignment="1" applyProtection="1">
      <alignment horizontal="left"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7" fontId="7" fillId="33" borderId="0" xfId="0" applyNumberFormat="1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177" fontId="13" fillId="33" borderId="0" xfId="0" applyNumberFormat="1" applyFont="1" applyFill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177" fontId="18" fillId="33" borderId="0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177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177" fontId="0" fillId="33" borderId="0" xfId="0" applyNumberFormat="1" applyFill="1" applyAlignment="1">
      <alignment horizontal="center" vertical="center" shrinkToFit="1"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49" fontId="6" fillId="33" borderId="0" xfId="0" applyNumberFormat="1" applyFont="1" applyFill="1" applyAlignment="1" applyProtection="1">
      <alignment horizontal="center" vertical="center"/>
      <protection/>
    </xf>
    <xf numFmtId="0" fontId="17" fillId="36" borderId="16" xfId="0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38" fontId="0" fillId="0" borderId="17" xfId="49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38" fontId="0" fillId="33" borderId="18" xfId="49" applyFont="1" applyFill="1" applyBorder="1" applyAlignment="1">
      <alignment horizontal="center" vertical="center" shrinkToFit="1"/>
    </xf>
    <xf numFmtId="38" fontId="0" fillId="35" borderId="18" xfId="49" applyFont="1" applyFill="1" applyBorder="1" applyAlignment="1">
      <alignment horizontal="center" vertical="center" shrinkToFit="1"/>
    </xf>
    <xf numFmtId="38" fontId="0" fillId="33" borderId="13" xfId="49" applyFont="1" applyFill="1" applyBorder="1" applyAlignment="1">
      <alignment horizontal="center" vertical="center" shrinkToFit="1"/>
    </xf>
    <xf numFmtId="38" fontId="0" fillId="35" borderId="13" xfId="49" applyFont="1" applyFill="1" applyBorder="1" applyAlignment="1">
      <alignment horizontal="center" vertical="center" shrinkToFit="1"/>
    </xf>
    <xf numFmtId="38" fontId="0" fillId="33" borderId="19" xfId="49" applyFont="1" applyFill="1" applyBorder="1" applyAlignment="1">
      <alignment horizontal="center" vertical="center" shrinkToFit="1"/>
    </xf>
    <xf numFmtId="38" fontId="0" fillId="35" borderId="19" xfId="49" applyFont="1" applyFill="1" applyBorder="1" applyAlignment="1">
      <alignment horizontal="center" vertical="center" shrinkToFit="1"/>
    </xf>
    <xf numFmtId="38" fontId="0" fillId="35" borderId="20" xfId="49" applyFont="1" applyFill="1" applyBorder="1" applyAlignment="1">
      <alignment horizontal="center" vertical="center" shrinkToFit="1"/>
    </xf>
    <xf numFmtId="38" fontId="3" fillId="37" borderId="21" xfId="49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horizontal="center" vertical="center" shrinkToFit="1"/>
    </xf>
    <xf numFmtId="0" fontId="0" fillId="36" borderId="23" xfId="0" applyFont="1" applyFill="1" applyBorder="1" applyAlignment="1">
      <alignment horizontal="center" vertical="center" shrinkToFit="1"/>
    </xf>
    <xf numFmtId="0" fontId="0" fillId="35" borderId="23" xfId="0" applyFont="1" applyFill="1" applyBorder="1" applyAlignment="1">
      <alignment horizontal="center" vertical="center" shrinkToFit="1"/>
    </xf>
    <xf numFmtId="177" fontId="0" fillId="35" borderId="24" xfId="0" applyNumberFormat="1" applyFont="1" applyFill="1" applyBorder="1" applyAlignment="1">
      <alignment horizontal="center" vertical="center" shrinkToFit="1"/>
    </xf>
    <xf numFmtId="38" fontId="6" fillId="33" borderId="12" xfId="49" applyFont="1" applyFill="1" applyBorder="1" applyAlignment="1" applyProtection="1">
      <alignment horizontal="center" vertical="center" shrinkToFit="1"/>
      <protection locked="0"/>
    </xf>
    <xf numFmtId="38" fontId="6" fillId="0" borderId="25" xfId="49" applyFont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 applyProtection="1">
      <alignment horizontal="center" vertical="center" shrinkToFit="1"/>
      <protection locked="0"/>
    </xf>
    <xf numFmtId="3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3" borderId="26" xfId="0" applyNumberFormat="1" applyFont="1" applyFill="1" applyBorder="1" applyAlignment="1" applyProtection="1">
      <alignment horizontal="center" vertical="center" shrinkToFit="1"/>
      <protection locked="0"/>
    </xf>
    <xf numFmtId="38" fontId="6" fillId="35" borderId="12" xfId="49" applyFont="1" applyFill="1" applyBorder="1" applyAlignment="1" applyProtection="1">
      <alignment horizontal="center" vertical="center" shrinkToFit="1"/>
      <protection/>
    </xf>
    <xf numFmtId="38" fontId="6" fillId="35" borderId="11" xfId="49" applyFont="1" applyFill="1" applyBorder="1" applyAlignment="1" applyProtection="1">
      <alignment horizontal="center" vertical="center" shrinkToFit="1"/>
      <protection/>
    </xf>
    <xf numFmtId="38" fontId="6" fillId="34" borderId="27" xfId="49" applyFont="1" applyFill="1" applyBorder="1" applyAlignment="1" applyProtection="1">
      <alignment horizontal="center" vertical="center" shrinkToFit="1"/>
      <protection/>
    </xf>
    <xf numFmtId="38" fontId="6" fillId="34" borderId="28" xfId="49" applyFont="1" applyFill="1" applyBorder="1" applyAlignment="1" applyProtection="1">
      <alignment horizontal="center" vertical="center" shrinkToFit="1"/>
      <protection/>
    </xf>
    <xf numFmtId="38" fontId="6" fillId="34" borderId="29" xfId="49" applyFont="1" applyFill="1" applyBorder="1" applyAlignment="1" applyProtection="1">
      <alignment horizontal="center" vertical="center" shrinkToFit="1"/>
      <protection/>
    </xf>
    <xf numFmtId="38" fontId="6" fillId="34" borderId="30" xfId="49" applyFont="1" applyFill="1" applyBorder="1" applyAlignment="1" applyProtection="1">
      <alignment horizontal="center" vertical="center" shrinkToFit="1"/>
      <protection/>
    </xf>
    <xf numFmtId="38" fontId="6" fillId="34" borderId="31" xfId="49" applyFont="1" applyFill="1" applyBorder="1" applyAlignment="1" applyProtection="1">
      <alignment horizontal="center" vertical="center" shrinkToFit="1"/>
      <protection/>
    </xf>
    <xf numFmtId="38" fontId="6" fillId="34" borderId="32" xfId="49" applyFont="1" applyFill="1" applyBorder="1" applyAlignment="1" applyProtection="1">
      <alignment horizontal="center" vertical="center" shrinkToFit="1"/>
      <protection/>
    </xf>
    <xf numFmtId="38" fontId="6" fillId="34" borderId="33" xfId="49" applyFont="1" applyFill="1" applyBorder="1" applyAlignment="1" applyProtection="1">
      <alignment horizontal="center" vertical="center" shrinkToFit="1"/>
      <protection/>
    </xf>
    <xf numFmtId="38" fontId="6" fillId="33" borderId="10" xfId="49" applyFont="1" applyFill="1" applyBorder="1" applyAlignment="1" applyProtection="1">
      <alignment horizontal="center" vertical="center" shrinkToFit="1"/>
      <protection locked="0"/>
    </xf>
    <xf numFmtId="38" fontId="6" fillId="0" borderId="11" xfId="49" applyFont="1" applyBorder="1" applyAlignment="1" applyProtection="1">
      <alignment horizontal="center" vertical="center" shrinkToFit="1"/>
      <protection locked="0"/>
    </xf>
    <xf numFmtId="38" fontId="6" fillId="33" borderId="26" xfId="49" applyFont="1" applyFill="1" applyBorder="1" applyAlignment="1" applyProtection="1">
      <alignment horizontal="center" vertical="center" shrinkToFit="1"/>
      <protection locked="0"/>
    </xf>
    <xf numFmtId="38" fontId="4" fillId="36" borderId="34" xfId="49" applyFont="1" applyFill="1" applyBorder="1" applyAlignment="1">
      <alignment horizontal="center" vertical="center" shrinkToFit="1"/>
    </xf>
    <xf numFmtId="38" fontId="0" fillId="0" borderId="35" xfId="49" applyFont="1" applyFill="1" applyBorder="1" applyAlignment="1">
      <alignment horizontal="center" vertical="center" shrinkToFit="1"/>
    </xf>
    <xf numFmtId="38" fontId="0" fillId="35" borderId="35" xfId="49" applyFont="1" applyFill="1" applyBorder="1" applyAlignment="1">
      <alignment horizontal="center" vertical="center" shrinkToFit="1"/>
    </xf>
    <xf numFmtId="38" fontId="0" fillId="33" borderId="35" xfId="49" applyFont="1" applyFill="1" applyBorder="1" applyAlignment="1">
      <alignment horizontal="center" vertical="center" shrinkToFit="1"/>
    </xf>
    <xf numFmtId="38" fontId="0" fillId="0" borderId="21" xfId="49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center" vertical="center" shrinkToFit="1"/>
    </xf>
    <xf numFmtId="38" fontId="4" fillId="36" borderId="36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4" fillId="36" borderId="22" xfId="49" applyFont="1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horizontal="center" vertical="center" shrinkToFit="1"/>
    </xf>
    <xf numFmtId="38" fontId="0" fillId="35" borderId="37" xfId="49" applyFont="1" applyFill="1" applyBorder="1" applyAlignment="1">
      <alignment horizontal="center" vertical="center" shrinkToFit="1"/>
    </xf>
    <xf numFmtId="38" fontId="0" fillId="36" borderId="35" xfId="49" applyFont="1" applyFill="1" applyBorder="1" applyAlignment="1">
      <alignment horizontal="center" vertical="center" shrinkToFit="1"/>
    </xf>
    <xf numFmtId="38" fontId="0" fillId="37" borderId="35" xfId="49" applyFont="1" applyFill="1" applyBorder="1" applyAlignment="1">
      <alignment horizontal="center" vertical="center" shrinkToFit="1"/>
    </xf>
    <xf numFmtId="38" fontId="0" fillId="35" borderId="38" xfId="49" applyFont="1" applyFill="1" applyBorder="1" applyAlignment="1">
      <alignment horizontal="center" vertical="center" shrinkToFit="1"/>
    </xf>
    <xf numFmtId="38" fontId="0" fillId="37" borderId="21" xfId="49" applyFont="1" applyFill="1" applyBorder="1" applyAlignment="1">
      <alignment horizontal="center" vertical="center" shrinkToFit="1"/>
    </xf>
    <xf numFmtId="38" fontId="0" fillId="36" borderId="34" xfId="49" applyFont="1" applyFill="1" applyBorder="1" applyAlignment="1">
      <alignment horizontal="center" vertical="center" shrinkToFit="1"/>
    </xf>
    <xf numFmtId="38" fontId="0" fillId="36" borderId="39" xfId="49" applyFont="1" applyFill="1" applyBorder="1" applyAlignment="1">
      <alignment horizontal="center" vertical="center" shrinkToFit="1"/>
    </xf>
    <xf numFmtId="38" fontId="0" fillId="35" borderId="39" xfId="49" applyFont="1" applyFill="1" applyBorder="1" applyAlignment="1">
      <alignment horizontal="center" vertical="center" shrinkToFit="1"/>
    </xf>
    <xf numFmtId="38" fontId="0" fillId="37" borderId="39" xfId="49" applyFont="1" applyFill="1" applyBorder="1" applyAlignment="1">
      <alignment horizontal="center" vertical="center" shrinkToFit="1"/>
    </xf>
    <xf numFmtId="38" fontId="0" fillId="33" borderId="40" xfId="49" applyFont="1" applyFill="1" applyBorder="1" applyAlignment="1">
      <alignment horizontal="center" vertical="center" shrinkToFit="1"/>
    </xf>
    <xf numFmtId="38" fontId="0" fillId="33" borderId="41" xfId="49" applyFont="1" applyFill="1" applyBorder="1" applyAlignment="1">
      <alignment horizontal="center" vertical="center" shrinkToFit="1"/>
    </xf>
    <xf numFmtId="38" fontId="0" fillId="33" borderId="42" xfId="49" applyFont="1" applyFill="1" applyBorder="1" applyAlignment="1">
      <alignment horizontal="center" vertical="center" shrinkToFit="1"/>
    </xf>
    <xf numFmtId="38" fontId="0" fillId="33" borderId="17" xfId="49" applyFont="1" applyFill="1" applyBorder="1" applyAlignment="1">
      <alignment horizontal="center" vertical="center" shrinkToFit="1"/>
    </xf>
    <xf numFmtId="38" fontId="0" fillId="33" borderId="0" xfId="49" applyFont="1" applyFill="1" applyAlignment="1">
      <alignment vertical="center" shrinkToFit="1"/>
    </xf>
    <xf numFmtId="38" fontId="0" fillId="33" borderId="0" xfId="49" applyFont="1" applyFill="1" applyAlignment="1">
      <alignment horizontal="center" vertical="center" shrinkToFit="1"/>
    </xf>
    <xf numFmtId="38" fontId="17" fillId="36" borderId="43" xfId="49" applyFont="1" applyFill="1" applyBorder="1" applyAlignment="1">
      <alignment horizontal="right" shrinkToFit="1"/>
    </xf>
    <xf numFmtId="38" fontId="0" fillId="36" borderId="44" xfId="49" applyFont="1" applyFill="1" applyBorder="1" applyAlignment="1">
      <alignment horizontal="center" vertical="center" shrinkToFit="1"/>
    </xf>
    <xf numFmtId="38" fontId="0" fillId="36" borderId="20" xfId="49" applyFont="1" applyFill="1" applyBorder="1" applyAlignment="1">
      <alignment horizontal="center" vertical="center" shrinkToFit="1"/>
    </xf>
    <xf numFmtId="38" fontId="0" fillId="36" borderId="38" xfId="49" applyFont="1" applyFill="1" applyBorder="1" applyAlignment="1">
      <alignment horizontal="center" vertical="center" shrinkToFit="1"/>
    </xf>
    <xf numFmtId="38" fontId="0" fillId="37" borderId="38" xfId="49" applyFont="1" applyFill="1" applyBorder="1" applyAlignment="1">
      <alignment horizontal="center" vertical="center" shrinkToFit="1"/>
    </xf>
    <xf numFmtId="38" fontId="0" fillId="37" borderId="45" xfId="49" applyFont="1" applyFill="1" applyBorder="1" applyAlignment="1">
      <alignment horizontal="center" vertical="center" shrinkToFit="1"/>
    </xf>
    <xf numFmtId="38" fontId="0" fillId="36" borderId="46" xfId="49" applyFont="1" applyFill="1" applyBorder="1" applyAlignment="1">
      <alignment horizontal="center" vertical="center" shrinkToFit="1"/>
    </xf>
    <xf numFmtId="38" fontId="0" fillId="36" borderId="47" xfId="49" applyFont="1" applyFill="1" applyBorder="1" applyAlignment="1">
      <alignment horizontal="center" vertical="center" shrinkToFit="1"/>
    </xf>
    <xf numFmtId="38" fontId="0" fillId="35" borderId="47" xfId="49" applyFont="1" applyFill="1" applyBorder="1" applyAlignment="1">
      <alignment horizontal="center" vertical="center" shrinkToFit="1"/>
    </xf>
    <xf numFmtId="38" fontId="0" fillId="37" borderId="47" xfId="49" applyFont="1" applyFill="1" applyBorder="1" applyAlignment="1">
      <alignment horizontal="center" vertical="center" shrinkToFit="1"/>
    </xf>
    <xf numFmtId="38" fontId="0" fillId="37" borderId="48" xfId="49" applyFont="1" applyFill="1" applyBorder="1" applyAlignment="1">
      <alignment horizontal="center" vertical="center" shrinkToFit="1"/>
    </xf>
    <xf numFmtId="38" fontId="0" fillId="0" borderId="40" xfId="49" applyFont="1" applyFill="1" applyBorder="1" applyAlignment="1">
      <alignment horizontal="center" vertical="center" shrinkToFit="1"/>
    </xf>
    <xf numFmtId="38" fontId="0" fillId="0" borderId="41" xfId="49" applyFont="1" applyFill="1" applyBorder="1" applyAlignment="1">
      <alignment horizontal="center" vertical="center" shrinkToFit="1"/>
    </xf>
    <xf numFmtId="38" fontId="0" fillId="0" borderId="42" xfId="49" applyFont="1" applyFill="1" applyBorder="1" applyAlignment="1">
      <alignment horizontal="center" vertical="center" shrinkToFit="1"/>
    </xf>
    <xf numFmtId="38" fontId="0" fillId="0" borderId="49" xfId="49" applyFont="1" applyFill="1" applyBorder="1" applyAlignment="1">
      <alignment horizontal="center" vertical="center" shrinkToFit="1"/>
    </xf>
    <xf numFmtId="38" fontId="0" fillId="0" borderId="36" xfId="49" applyFont="1" applyFill="1" applyBorder="1" applyAlignment="1">
      <alignment horizontal="center" vertical="center" shrinkToFit="1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0" xfId="49" applyFont="1" applyFill="1" applyBorder="1" applyAlignment="1">
      <alignment horizontal="center" vertical="center" shrinkToFit="1"/>
    </xf>
    <xf numFmtId="38" fontId="0" fillId="35" borderId="50" xfId="49" applyFont="1" applyFill="1" applyBorder="1" applyAlignment="1">
      <alignment horizontal="center" vertical="center" shrinkToFit="1"/>
    </xf>
    <xf numFmtId="38" fontId="0" fillId="35" borderId="12" xfId="49" applyFont="1" applyFill="1" applyBorder="1" applyAlignment="1">
      <alignment horizontal="center" vertical="center" shrinkToFit="1"/>
    </xf>
    <xf numFmtId="38" fontId="3" fillId="38" borderId="51" xfId="49" applyFont="1" applyFill="1" applyBorder="1" applyAlignment="1">
      <alignment horizontal="center" vertical="center" shrinkToFit="1"/>
    </xf>
    <xf numFmtId="38" fontId="3" fillId="38" borderId="14" xfId="49" applyFont="1" applyFill="1" applyBorder="1" applyAlignment="1">
      <alignment horizontal="center" vertical="center" shrinkToFit="1"/>
    </xf>
    <xf numFmtId="38" fontId="3" fillId="38" borderId="52" xfId="49" applyFont="1" applyFill="1" applyBorder="1" applyAlignment="1">
      <alignment horizontal="center" vertical="center" shrinkToFit="1"/>
    </xf>
    <xf numFmtId="38" fontId="0" fillId="0" borderId="34" xfId="49" applyFont="1" applyFill="1" applyBorder="1" applyAlignment="1">
      <alignment horizontal="center" vertical="center" shrinkToFit="1"/>
    </xf>
    <xf numFmtId="38" fontId="0" fillId="0" borderId="53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center" vertical="center" shrinkToFit="1"/>
    </xf>
    <xf numFmtId="38" fontId="0" fillId="35" borderId="54" xfId="49" applyFont="1" applyFill="1" applyBorder="1" applyAlignment="1">
      <alignment horizontal="center" vertical="center" shrinkToFit="1"/>
    </xf>
    <xf numFmtId="38" fontId="0" fillId="35" borderId="55" xfId="49" applyFont="1" applyFill="1" applyBorder="1" applyAlignment="1">
      <alignment horizontal="center" vertical="center" shrinkToFit="1"/>
    </xf>
    <xf numFmtId="38" fontId="3" fillId="38" borderId="21" xfId="49" applyFont="1" applyFill="1" applyBorder="1" applyAlignment="1">
      <alignment horizontal="center" vertical="center" shrinkToFit="1"/>
    </xf>
    <xf numFmtId="38" fontId="3" fillId="38" borderId="56" xfId="49" applyFont="1" applyFill="1" applyBorder="1" applyAlignment="1">
      <alignment horizontal="center" vertical="center" shrinkToFit="1"/>
    </xf>
    <xf numFmtId="0" fontId="26" fillId="33" borderId="0" xfId="0" applyFont="1" applyFill="1" applyAlignment="1" applyProtection="1">
      <alignment horizontal="center" vertical="center"/>
      <protection/>
    </xf>
    <xf numFmtId="0" fontId="24" fillId="39" borderId="10" xfId="0" applyFont="1" applyFill="1" applyBorder="1" applyAlignment="1" applyProtection="1">
      <alignment horizontal="center" vertical="center"/>
      <protection/>
    </xf>
    <xf numFmtId="0" fontId="25" fillId="39" borderId="11" xfId="0" applyFont="1" applyFill="1" applyBorder="1" applyAlignment="1" applyProtection="1">
      <alignment horizontal="center" vertical="center"/>
      <protection/>
    </xf>
    <xf numFmtId="0" fontId="24" fillId="39" borderId="12" xfId="0" applyFont="1" applyFill="1" applyBorder="1" applyAlignment="1" applyProtection="1">
      <alignment horizontal="center" vertical="center" wrapText="1"/>
      <protection/>
    </xf>
    <xf numFmtId="0" fontId="25" fillId="39" borderId="11" xfId="0" applyFont="1" applyFill="1" applyBorder="1" applyAlignment="1" applyProtection="1">
      <alignment horizontal="center" vertical="center" wrapText="1"/>
      <protection/>
    </xf>
    <xf numFmtId="177" fontId="24" fillId="39" borderId="12" xfId="0" applyNumberFormat="1" applyFont="1" applyFill="1" applyBorder="1" applyAlignment="1" applyProtection="1">
      <alignment horizontal="center" vertical="center" wrapText="1"/>
      <protection/>
    </xf>
    <xf numFmtId="0" fontId="25" fillId="39" borderId="57" xfId="0" applyFont="1" applyFill="1" applyBorder="1" applyAlignment="1" applyProtection="1">
      <alignment horizontal="center" vertical="center" wrapText="1"/>
      <protection/>
    </xf>
    <xf numFmtId="0" fontId="25" fillId="39" borderId="15" xfId="0" applyFont="1" applyFill="1" applyBorder="1" applyAlignment="1" applyProtection="1">
      <alignment horizontal="center" vertical="center" wrapText="1"/>
      <protection/>
    </xf>
    <xf numFmtId="0" fontId="24" fillId="39" borderId="26" xfId="0" applyFont="1" applyFill="1" applyBorder="1" applyAlignment="1" applyProtection="1">
      <alignment horizontal="center" vertical="center"/>
      <protection/>
    </xf>
    <xf numFmtId="176" fontId="6" fillId="35" borderId="12" xfId="0" applyNumberFormat="1" applyFont="1" applyFill="1" applyBorder="1" applyAlignment="1" applyProtection="1">
      <alignment horizontal="center" vertical="center" shrinkToFit="1"/>
      <protection/>
    </xf>
    <xf numFmtId="176" fontId="6" fillId="35" borderId="11" xfId="0" applyNumberFormat="1" applyFont="1" applyFill="1" applyBorder="1" applyAlignment="1" applyProtection="1">
      <alignment horizontal="center" vertical="center" shrinkToFit="1"/>
      <protection/>
    </xf>
    <xf numFmtId="177" fontId="6" fillId="39" borderId="27" xfId="0" applyNumberFormat="1" applyFont="1" applyFill="1" applyBorder="1" applyAlignment="1" applyProtection="1">
      <alignment horizontal="center" vertical="center" shrinkToFit="1"/>
      <protection/>
    </xf>
    <xf numFmtId="177" fontId="6" fillId="39" borderId="28" xfId="0" applyNumberFormat="1" applyFont="1" applyFill="1" applyBorder="1" applyAlignment="1" applyProtection="1">
      <alignment horizontal="center" vertical="center" shrinkToFit="1"/>
      <protection/>
    </xf>
    <xf numFmtId="177" fontId="6" fillId="39" borderId="29" xfId="0" applyNumberFormat="1" applyFont="1" applyFill="1" applyBorder="1" applyAlignment="1" applyProtection="1">
      <alignment horizontal="center" vertical="center" shrinkToFit="1"/>
      <protection/>
    </xf>
    <xf numFmtId="177" fontId="6" fillId="39" borderId="30" xfId="0" applyNumberFormat="1" applyFont="1" applyFill="1" applyBorder="1" applyAlignment="1" applyProtection="1">
      <alignment horizontal="center" vertical="center" shrinkToFit="1"/>
      <protection/>
    </xf>
    <xf numFmtId="177" fontId="6" fillId="39" borderId="31" xfId="0" applyNumberFormat="1" applyFont="1" applyFill="1" applyBorder="1" applyAlignment="1" applyProtection="1">
      <alignment horizontal="center" vertical="center" shrinkToFit="1"/>
      <protection/>
    </xf>
    <xf numFmtId="177" fontId="6" fillId="39" borderId="32" xfId="0" applyNumberFormat="1" applyFont="1" applyFill="1" applyBorder="1" applyAlignment="1" applyProtection="1">
      <alignment horizontal="center" vertical="center" shrinkToFit="1"/>
      <protection/>
    </xf>
    <xf numFmtId="177" fontId="6" fillId="39" borderId="33" xfId="0" applyNumberFormat="1" applyFont="1" applyFill="1" applyBorder="1" applyAlignment="1" applyProtection="1">
      <alignment horizontal="center" vertical="center" shrinkToFit="1"/>
      <protection/>
    </xf>
    <xf numFmtId="177" fontId="6" fillId="39" borderId="58" xfId="0" applyNumberFormat="1" applyFont="1" applyFill="1" applyBorder="1" applyAlignment="1" applyProtection="1">
      <alignment horizontal="center" vertical="center" shrinkToFit="1"/>
      <protection/>
    </xf>
    <xf numFmtId="0" fontId="24" fillId="37" borderId="10" xfId="0" applyFont="1" applyFill="1" applyBorder="1" applyAlignment="1" applyProtection="1">
      <alignment horizontal="center" vertical="center"/>
      <protection/>
    </xf>
    <xf numFmtId="0" fontId="25" fillId="37" borderId="11" xfId="0" applyFont="1" applyFill="1" applyBorder="1" applyAlignment="1" applyProtection="1">
      <alignment horizontal="center" vertical="center"/>
      <protection/>
    </xf>
    <xf numFmtId="0" fontId="24" fillId="37" borderId="12" xfId="0" applyFont="1" applyFill="1" applyBorder="1" applyAlignment="1" applyProtection="1">
      <alignment horizontal="center" vertical="center" wrapText="1"/>
      <protection/>
    </xf>
    <xf numFmtId="0" fontId="25" fillId="37" borderId="11" xfId="0" applyFont="1" applyFill="1" applyBorder="1" applyAlignment="1" applyProtection="1">
      <alignment horizontal="center" vertical="center" wrapText="1"/>
      <protection/>
    </xf>
    <xf numFmtId="177" fontId="24" fillId="37" borderId="12" xfId="0" applyNumberFormat="1" applyFont="1" applyFill="1" applyBorder="1" applyAlignment="1" applyProtection="1">
      <alignment horizontal="center" vertical="center" wrapText="1"/>
      <protection/>
    </xf>
    <xf numFmtId="0" fontId="25" fillId="37" borderId="15" xfId="0" applyFont="1" applyFill="1" applyBorder="1" applyAlignment="1" applyProtection="1">
      <alignment horizontal="center" vertical="center" wrapText="1"/>
      <protection/>
    </xf>
    <xf numFmtId="38" fontId="6" fillId="37" borderId="27" xfId="49" applyFont="1" applyFill="1" applyBorder="1" applyAlignment="1" applyProtection="1">
      <alignment horizontal="center" vertical="center" shrinkToFit="1"/>
      <protection/>
    </xf>
    <xf numFmtId="38" fontId="6" fillId="37" borderId="28" xfId="49" applyFont="1" applyFill="1" applyBorder="1" applyAlignment="1" applyProtection="1">
      <alignment horizontal="center" vertical="center" shrinkToFit="1"/>
      <protection/>
    </xf>
    <xf numFmtId="38" fontId="6" fillId="37" borderId="29" xfId="49" applyFont="1" applyFill="1" applyBorder="1" applyAlignment="1" applyProtection="1">
      <alignment horizontal="center" vertical="center" shrinkToFit="1"/>
      <protection/>
    </xf>
    <xf numFmtId="38" fontId="6" fillId="37" borderId="30" xfId="49" applyFont="1" applyFill="1" applyBorder="1" applyAlignment="1" applyProtection="1">
      <alignment horizontal="center" vertical="center" shrinkToFit="1"/>
      <protection/>
    </xf>
    <xf numFmtId="38" fontId="6" fillId="37" borderId="31" xfId="49" applyFont="1" applyFill="1" applyBorder="1" applyAlignment="1" applyProtection="1">
      <alignment horizontal="center" vertical="center" shrinkToFit="1"/>
      <protection/>
    </xf>
    <xf numFmtId="38" fontId="6" fillId="37" borderId="32" xfId="49" applyFont="1" applyFill="1" applyBorder="1" applyAlignment="1" applyProtection="1">
      <alignment horizontal="center" vertical="center" shrinkToFit="1"/>
      <protection/>
    </xf>
    <xf numFmtId="38" fontId="6" fillId="37" borderId="33" xfId="49" applyFont="1" applyFill="1" applyBorder="1" applyAlignment="1" applyProtection="1">
      <alignment horizontal="center" vertical="center" shrinkToFit="1"/>
      <protection/>
    </xf>
    <xf numFmtId="0" fontId="21" fillId="33" borderId="0" xfId="43" applyFill="1" applyAlignment="1" applyProtection="1">
      <alignment vertical="center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5" fillId="40" borderId="11" xfId="0" applyFont="1" applyFill="1" applyBorder="1" applyAlignment="1" applyProtection="1">
      <alignment horizontal="center" vertical="center"/>
      <protection/>
    </xf>
    <xf numFmtId="0" fontId="24" fillId="40" borderId="12" xfId="0" applyFont="1" applyFill="1" applyBorder="1" applyAlignment="1" applyProtection="1">
      <alignment horizontal="center" vertical="center" wrapText="1"/>
      <protection/>
    </xf>
    <xf numFmtId="0" fontId="25" fillId="40" borderId="11" xfId="0" applyFont="1" applyFill="1" applyBorder="1" applyAlignment="1" applyProtection="1">
      <alignment horizontal="center" vertical="center" wrapText="1"/>
      <protection/>
    </xf>
    <xf numFmtId="177" fontId="24" fillId="40" borderId="12" xfId="0" applyNumberFormat="1" applyFont="1" applyFill="1" applyBorder="1" applyAlignment="1" applyProtection="1">
      <alignment horizontal="center" vertical="center" wrapText="1"/>
      <protection/>
    </xf>
    <xf numFmtId="0" fontId="25" fillId="40" borderId="15" xfId="0" applyFont="1" applyFill="1" applyBorder="1" applyAlignment="1" applyProtection="1">
      <alignment horizontal="center" vertical="center" wrapText="1"/>
      <protection/>
    </xf>
    <xf numFmtId="38" fontId="6" fillId="40" borderId="27" xfId="49" applyFont="1" applyFill="1" applyBorder="1" applyAlignment="1" applyProtection="1">
      <alignment horizontal="center" vertical="center" shrinkToFit="1"/>
      <protection/>
    </xf>
    <xf numFmtId="38" fontId="6" fillId="40" borderId="28" xfId="49" applyFont="1" applyFill="1" applyBorder="1" applyAlignment="1" applyProtection="1">
      <alignment horizontal="center" vertical="center" shrinkToFit="1"/>
      <protection/>
    </xf>
    <xf numFmtId="38" fontId="6" fillId="40" borderId="29" xfId="49" applyFont="1" applyFill="1" applyBorder="1" applyAlignment="1" applyProtection="1">
      <alignment horizontal="center" vertical="center" shrinkToFit="1"/>
      <protection/>
    </xf>
    <xf numFmtId="38" fontId="6" fillId="40" borderId="30" xfId="49" applyFont="1" applyFill="1" applyBorder="1" applyAlignment="1" applyProtection="1">
      <alignment horizontal="center" vertical="center" shrinkToFit="1"/>
      <protection/>
    </xf>
    <xf numFmtId="38" fontId="6" fillId="40" borderId="31" xfId="49" applyFont="1" applyFill="1" applyBorder="1" applyAlignment="1" applyProtection="1">
      <alignment horizontal="center" vertical="center" shrinkToFit="1"/>
      <protection/>
    </xf>
    <xf numFmtId="38" fontId="6" fillId="40" borderId="32" xfId="49" applyFont="1" applyFill="1" applyBorder="1" applyAlignment="1" applyProtection="1">
      <alignment horizontal="center" vertical="center" shrinkToFit="1"/>
      <protection/>
    </xf>
    <xf numFmtId="38" fontId="6" fillId="40" borderId="33" xfId="49" applyFont="1" applyFill="1" applyBorder="1" applyAlignment="1" applyProtection="1">
      <alignment horizontal="center" vertical="center" shrinkToFit="1"/>
      <protection/>
    </xf>
    <xf numFmtId="38" fontId="4" fillId="36" borderId="59" xfId="49" applyFont="1" applyFill="1" applyBorder="1" applyAlignment="1">
      <alignment horizontal="center" vertical="center" shrinkToFit="1"/>
    </xf>
    <xf numFmtId="182" fontId="6" fillId="35" borderId="14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62" xfId="0" applyFill="1" applyBorder="1" applyAlignment="1">
      <alignment horizontal="right" vertical="center"/>
    </xf>
    <xf numFmtId="0" fontId="0" fillId="33" borderId="63" xfId="0" applyFill="1" applyBorder="1" applyAlignment="1">
      <alignment horizontal="right" vertical="center"/>
    </xf>
    <xf numFmtId="0" fontId="0" fillId="33" borderId="62" xfId="0" applyFill="1" applyBorder="1" applyAlignment="1">
      <alignment horizontal="left" vertical="center"/>
    </xf>
    <xf numFmtId="0" fontId="0" fillId="33" borderId="63" xfId="0" applyFill="1" applyBorder="1" applyAlignment="1">
      <alignment horizontal="left" vertical="center"/>
    </xf>
    <xf numFmtId="38" fontId="0" fillId="33" borderId="13" xfId="0" applyNumberFormat="1" applyFill="1" applyBorder="1" applyAlignment="1">
      <alignment vertical="center"/>
    </xf>
    <xf numFmtId="183" fontId="0" fillId="33" borderId="14" xfId="0" applyNumberFormat="1" applyFill="1" applyBorder="1" applyAlignment="1">
      <alignment vertical="center"/>
    </xf>
    <xf numFmtId="38" fontId="0" fillId="33" borderId="39" xfId="0" applyNumberFormat="1" applyFill="1" applyBorder="1" applyAlignment="1">
      <alignment vertical="center"/>
    </xf>
    <xf numFmtId="183" fontId="0" fillId="33" borderId="64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38" fontId="0" fillId="33" borderId="0" xfId="0" applyNumberFormat="1" applyFill="1" applyBorder="1" applyAlignment="1">
      <alignment vertical="center"/>
    </xf>
    <xf numFmtId="183" fontId="0" fillId="33" borderId="0" xfId="0" applyNumberFormat="1" applyFill="1" applyBorder="1" applyAlignment="1">
      <alignment vertical="center"/>
    </xf>
    <xf numFmtId="0" fontId="5" fillId="33" borderId="0" xfId="0" applyFont="1" applyFill="1" applyAlignment="1" applyProtection="1">
      <alignment horizontal="left" vertical="center"/>
      <protection/>
    </xf>
    <xf numFmtId="181" fontId="6" fillId="35" borderId="14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4" fillId="34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4" fillId="34" borderId="67" xfId="0" applyFont="1" applyFill="1" applyBorder="1" applyAlignment="1" applyProtection="1">
      <alignment horizontal="center" vertical="center"/>
      <protection/>
    </xf>
    <xf numFmtId="0" fontId="4" fillId="34" borderId="68" xfId="0" applyFont="1" applyFill="1" applyBorder="1" applyAlignment="1" applyProtection="1">
      <alignment horizontal="center" vertical="center"/>
      <protection/>
    </xf>
    <xf numFmtId="177" fontId="16" fillId="34" borderId="13" xfId="0" applyNumberFormat="1" applyFont="1" applyFill="1" applyBorder="1" applyAlignment="1" applyProtection="1">
      <alignment horizontal="center" vertical="center"/>
      <protection/>
    </xf>
    <xf numFmtId="177" fontId="17" fillId="34" borderId="13" xfId="0" applyNumberFormat="1" applyFont="1" applyFill="1" applyBorder="1" applyAlignment="1" applyProtection="1">
      <alignment horizontal="center" vertical="center"/>
      <protection/>
    </xf>
    <xf numFmtId="177" fontId="17" fillId="34" borderId="14" xfId="0" applyNumberFormat="1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 textRotation="255"/>
      <protection/>
    </xf>
    <xf numFmtId="0" fontId="6" fillId="34" borderId="23" xfId="0" applyFont="1" applyFill="1" applyBorder="1" applyAlignment="1" applyProtection="1">
      <alignment horizontal="center" vertical="center" textRotation="255"/>
      <protection/>
    </xf>
    <xf numFmtId="0" fontId="6" fillId="34" borderId="20" xfId="0" applyFont="1" applyFill="1" applyBorder="1" applyAlignment="1" applyProtection="1">
      <alignment horizontal="center" vertical="center" textRotation="255"/>
      <protection/>
    </xf>
    <xf numFmtId="0" fontId="0" fillId="0" borderId="19" xfId="0" applyBorder="1" applyAlignment="1" applyProtection="1">
      <alignment horizontal="center" vertical="center" textRotation="255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6" fillId="34" borderId="69" xfId="0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6" fillId="39" borderId="12" xfId="0" applyFont="1" applyFill="1" applyBorder="1" applyAlignment="1" applyProtection="1">
      <alignment horizontal="center" vertical="center" wrapText="1"/>
      <protection/>
    </xf>
    <xf numFmtId="0" fontId="6" fillId="39" borderId="62" xfId="0" applyFont="1" applyFill="1" applyBorder="1" applyAlignment="1" applyProtection="1">
      <alignment horizontal="center" vertical="center" wrapText="1"/>
      <protection/>
    </xf>
    <xf numFmtId="177" fontId="16" fillId="39" borderId="13" xfId="0" applyNumberFormat="1" applyFont="1" applyFill="1" applyBorder="1" applyAlignment="1" applyProtection="1">
      <alignment horizontal="center" vertical="center"/>
      <protection/>
    </xf>
    <xf numFmtId="177" fontId="17" fillId="39" borderId="13" xfId="0" applyNumberFormat="1" applyFont="1" applyFill="1" applyBorder="1" applyAlignment="1" applyProtection="1">
      <alignment horizontal="center" vertical="center"/>
      <protection/>
    </xf>
    <xf numFmtId="177" fontId="17" fillId="39" borderId="14" xfId="0" applyNumberFormat="1" applyFont="1" applyFill="1" applyBorder="1" applyAlignment="1" applyProtection="1">
      <alignment horizontal="center" vertical="center"/>
      <protection/>
    </xf>
    <xf numFmtId="0" fontId="6" fillId="39" borderId="23" xfId="0" applyFont="1" applyFill="1" applyBorder="1" applyAlignment="1" applyProtection="1">
      <alignment horizontal="center" vertical="center" textRotation="255"/>
      <protection/>
    </xf>
    <xf numFmtId="0" fontId="6" fillId="39" borderId="20" xfId="0" applyFont="1" applyFill="1" applyBorder="1" applyAlignment="1" applyProtection="1">
      <alignment horizontal="center" vertical="center" textRotation="255"/>
      <protection/>
    </xf>
    <xf numFmtId="0" fontId="6" fillId="39" borderId="23" xfId="0" applyFont="1" applyFill="1" applyBorder="1" applyAlignment="1" applyProtection="1">
      <alignment horizontal="center" vertical="center"/>
      <protection/>
    </xf>
    <xf numFmtId="0" fontId="6" fillId="39" borderId="20" xfId="0" applyFont="1" applyFill="1" applyBorder="1" applyAlignment="1" applyProtection="1">
      <alignment horizontal="center" vertical="center"/>
      <protection/>
    </xf>
    <xf numFmtId="0" fontId="0" fillId="39" borderId="26" xfId="0" applyFill="1" applyBorder="1" applyAlignment="1" applyProtection="1">
      <alignment horizontal="center" vertical="center" wrapText="1"/>
      <protection/>
    </xf>
    <xf numFmtId="0" fontId="6" fillId="39" borderId="69" xfId="0" applyFont="1" applyFill="1" applyBorder="1" applyAlignment="1" applyProtection="1">
      <alignment horizontal="center" vertical="center" wrapText="1"/>
      <protection/>
    </xf>
    <xf numFmtId="0" fontId="6" fillId="39" borderId="52" xfId="0" applyFont="1" applyFill="1" applyBorder="1" applyAlignment="1" applyProtection="1">
      <alignment horizontal="center" vertical="center" wrapText="1"/>
      <protection/>
    </xf>
    <xf numFmtId="0" fontId="6" fillId="39" borderId="70" xfId="0" applyFont="1" applyFill="1" applyBorder="1" applyAlignment="1" applyProtection="1">
      <alignment horizontal="center" vertical="center" wrapText="1"/>
      <protection/>
    </xf>
    <xf numFmtId="0" fontId="6" fillId="39" borderId="10" xfId="0" applyFont="1" applyFill="1" applyBorder="1" applyAlignment="1" applyProtection="1">
      <alignment horizontal="center" vertical="center"/>
      <protection/>
    </xf>
    <xf numFmtId="0" fontId="6" fillId="39" borderId="62" xfId="0" applyFont="1" applyFill="1" applyBorder="1" applyAlignment="1" applyProtection="1">
      <alignment horizontal="center" vertical="center"/>
      <protection/>
    </xf>
    <xf numFmtId="0" fontId="4" fillId="39" borderId="66" xfId="0" applyFont="1" applyFill="1" applyBorder="1" applyAlignment="1" applyProtection="1">
      <alignment horizontal="center" vertical="center"/>
      <protection/>
    </xf>
    <xf numFmtId="0" fontId="4" fillId="39" borderId="67" xfId="0" applyFont="1" applyFill="1" applyBorder="1" applyAlignment="1" applyProtection="1">
      <alignment horizontal="center" vertical="center"/>
      <protection/>
    </xf>
    <xf numFmtId="0" fontId="0" fillId="39" borderId="65" xfId="0" applyFill="1" applyBorder="1" applyAlignment="1" applyProtection="1">
      <alignment horizontal="center" vertical="center" wrapText="1"/>
      <protection/>
    </xf>
    <xf numFmtId="0" fontId="4" fillId="39" borderId="68" xfId="0" applyFont="1" applyFill="1" applyBorder="1" applyAlignment="1" applyProtection="1">
      <alignment horizontal="center" vertical="center"/>
      <protection/>
    </xf>
    <xf numFmtId="0" fontId="6" fillId="39" borderId="26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6" fillId="37" borderId="62" xfId="0" applyFont="1" applyFill="1" applyBorder="1" applyAlignment="1" applyProtection="1">
      <alignment horizontal="center" vertical="center"/>
      <protection/>
    </xf>
    <xf numFmtId="0" fontId="6" fillId="37" borderId="12" xfId="0" applyFont="1" applyFill="1" applyBorder="1" applyAlignment="1" applyProtection="1">
      <alignment horizontal="center" vertical="center" wrapText="1"/>
      <protection/>
    </xf>
    <xf numFmtId="0" fontId="6" fillId="37" borderId="62" xfId="0" applyFont="1" applyFill="1" applyBorder="1" applyAlignment="1" applyProtection="1">
      <alignment horizontal="center" vertical="center" wrapText="1"/>
      <protection/>
    </xf>
    <xf numFmtId="177" fontId="16" fillId="37" borderId="13" xfId="0" applyNumberFormat="1" applyFont="1" applyFill="1" applyBorder="1" applyAlignment="1" applyProtection="1">
      <alignment horizontal="center" vertical="center"/>
      <protection/>
    </xf>
    <xf numFmtId="177" fontId="17" fillId="37" borderId="13" xfId="0" applyNumberFormat="1" applyFont="1" applyFill="1" applyBorder="1" applyAlignment="1" applyProtection="1">
      <alignment horizontal="center" vertical="center"/>
      <protection/>
    </xf>
    <xf numFmtId="177" fontId="17" fillId="37" borderId="14" xfId="0" applyNumberFormat="1" applyFont="1" applyFill="1" applyBorder="1" applyAlignment="1" applyProtection="1">
      <alignment horizontal="center" vertical="center"/>
      <protection/>
    </xf>
    <xf numFmtId="0" fontId="6" fillId="37" borderId="23" xfId="0" applyFont="1" applyFill="1" applyBorder="1" applyAlignment="1" applyProtection="1">
      <alignment horizontal="center" vertical="center" textRotation="255"/>
      <protection/>
    </xf>
    <xf numFmtId="0" fontId="6" fillId="37" borderId="20" xfId="0" applyFont="1" applyFill="1" applyBorder="1" applyAlignment="1" applyProtection="1">
      <alignment horizontal="center" vertical="center" textRotation="255"/>
      <protection/>
    </xf>
    <xf numFmtId="0" fontId="6" fillId="37" borderId="23" xfId="0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6" fillId="37" borderId="69" xfId="0" applyFont="1" applyFill="1" applyBorder="1" applyAlignment="1" applyProtection="1">
      <alignment horizontal="center" vertical="center" wrapText="1"/>
      <protection/>
    </xf>
    <xf numFmtId="0" fontId="6" fillId="37" borderId="52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4" fillId="37" borderId="67" xfId="0" applyFont="1" applyFill="1" applyBorder="1" applyAlignment="1" applyProtection="1">
      <alignment horizontal="center" vertical="center"/>
      <protection/>
    </xf>
    <xf numFmtId="0" fontId="4" fillId="37" borderId="68" xfId="0" applyFont="1" applyFill="1" applyBorder="1" applyAlignment="1" applyProtection="1">
      <alignment horizontal="center" vertical="center"/>
      <protection/>
    </xf>
    <xf numFmtId="0" fontId="6" fillId="40" borderId="23" xfId="0" applyFont="1" applyFill="1" applyBorder="1" applyAlignment="1" applyProtection="1">
      <alignment horizontal="center" vertical="center"/>
      <protection/>
    </xf>
    <xf numFmtId="0" fontId="6" fillId="40" borderId="20" xfId="0" applyFont="1" applyFill="1" applyBorder="1" applyAlignment="1" applyProtection="1">
      <alignment horizontal="center" vertical="center"/>
      <protection/>
    </xf>
    <xf numFmtId="0" fontId="6" fillId="40" borderId="12" xfId="0" applyFont="1" applyFill="1" applyBorder="1" applyAlignment="1" applyProtection="1">
      <alignment horizontal="center" vertical="center" wrapText="1"/>
      <protection/>
    </xf>
    <xf numFmtId="0" fontId="6" fillId="40" borderId="62" xfId="0" applyFont="1" applyFill="1" applyBorder="1" applyAlignment="1" applyProtection="1">
      <alignment horizontal="center" vertical="center" wrapText="1"/>
      <protection/>
    </xf>
    <xf numFmtId="0" fontId="4" fillId="40" borderId="66" xfId="0" applyFont="1" applyFill="1" applyBorder="1" applyAlignment="1" applyProtection="1">
      <alignment horizontal="center" vertical="center"/>
      <protection/>
    </xf>
    <xf numFmtId="0" fontId="4" fillId="40" borderId="67" xfId="0" applyFont="1" applyFill="1" applyBorder="1" applyAlignment="1" applyProtection="1">
      <alignment horizontal="center" vertical="center"/>
      <protection/>
    </xf>
    <xf numFmtId="0" fontId="4" fillId="40" borderId="68" xfId="0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 vertical="center"/>
      <protection/>
    </xf>
    <xf numFmtId="0" fontId="6" fillId="40" borderId="62" xfId="0" applyFont="1" applyFill="1" applyBorder="1" applyAlignment="1" applyProtection="1">
      <alignment horizontal="center" vertical="center"/>
      <protection/>
    </xf>
    <xf numFmtId="177" fontId="16" fillId="40" borderId="13" xfId="0" applyNumberFormat="1" applyFont="1" applyFill="1" applyBorder="1" applyAlignment="1" applyProtection="1">
      <alignment horizontal="center" vertical="center"/>
      <protection/>
    </xf>
    <xf numFmtId="177" fontId="17" fillId="40" borderId="13" xfId="0" applyNumberFormat="1" applyFont="1" applyFill="1" applyBorder="1" applyAlignment="1" applyProtection="1">
      <alignment horizontal="center" vertical="center"/>
      <protection/>
    </xf>
    <xf numFmtId="177" fontId="17" fillId="40" borderId="14" xfId="0" applyNumberFormat="1" applyFont="1" applyFill="1" applyBorder="1" applyAlignment="1" applyProtection="1">
      <alignment horizontal="center" vertical="center"/>
      <protection/>
    </xf>
    <xf numFmtId="0" fontId="6" fillId="40" borderId="69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6" fillId="40" borderId="23" xfId="0" applyFont="1" applyFill="1" applyBorder="1" applyAlignment="1" applyProtection="1">
      <alignment horizontal="center" vertical="center" textRotation="255"/>
      <protection/>
    </xf>
    <xf numFmtId="0" fontId="6" fillId="40" borderId="20" xfId="0" applyFont="1" applyFill="1" applyBorder="1" applyAlignment="1" applyProtection="1">
      <alignment horizontal="center" vertical="center" textRotation="255"/>
      <protection/>
    </xf>
    <xf numFmtId="38" fontId="0" fillId="37" borderId="71" xfId="49" applyFont="1" applyFill="1" applyBorder="1" applyAlignment="1">
      <alignment horizontal="center" vertical="center" shrinkToFit="1"/>
    </xf>
    <xf numFmtId="38" fontId="0" fillId="37" borderId="72" xfId="49" applyFont="1" applyFill="1" applyBorder="1" applyAlignment="1">
      <alignment horizontal="center" vertical="center" shrinkToFit="1"/>
    </xf>
    <xf numFmtId="38" fontId="0" fillId="36" borderId="10" xfId="49" applyFont="1" applyFill="1" applyBorder="1" applyAlignment="1">
      <alignment horizontal="center" vertical="center" shrinkToFit="1"/>
    </xf>
    <xf numFmtId="38" fontId="0" fillId="36" borderId="62" xfId="49" applyFont="1" applyFill="1" applyBorder="1" applyAlignment="1">
      <alignment horizontal="center" vertical="center" shrinkToFit="1"/>
    </xf>
    <xf numFmtId="38" fontId="0" fillId="35" borderId="73" xfId="49" applyFont="1" applyFill="1" applyBorder="1" applyAlignment="1">
      <alignment horizontal="center" vertical="center" shrinkToFit="1"/>
    </xf>
    <xf numFmtId="38" fontId="0" fillId="35" borderId="74" xfId="49" applyFont="1" applyFill="1" applyBorder="1" applyAlignment="1">
      <alignment horizontal="center" vertical="center" shrinkToFit="1"/>
    </xf>
    <xf numFmtId="38" fontId="10" fillId="37" borderId="14" xfId="49" applyFont="1" applyFill="1" applyBorder="1" applyAlignment="1">
      <alignment horizontal="center" vertical="center" shrinkToFit="1"/>
    </xf>
    <xf numFmtId="38" fontId="10" fillId="37" borderId="69" xfId="49" applyFont="1" applyFill="1" applyBorder="1" applyAlignment="1">
      <alignment horizontal="center" vertical="center" shrinkToFit="1"/>
    </xf>
    <xf numFmtId="38" fontId="0" fillId="37" borderId="23" xfId="49" applyFont="1" applyFill="1" applyBorder="1" applyAlignment="1">
      <alignment horizontal="center" vertical="center" shrinkToFit="1"/>
    </xf>
    <xf numFmtId="38" fontId="0" fillId="37" borderId="75" xfId="49" applyFont="1" applyFill="1" applyBorder="1" applyAlignment="1">
      <alignment horizontal="center" vertical="center" shrinkToFit="1"/>
    </xf>
    <xf numFmtId="38" fontId="0" fillId="36" borderId="13" xfId="49" applyFont="1" applyFill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 shrinkToFit="1"/>
    </xf>
    <xf numFmtId="38" fontId="0" fillId="35" borderId="13" xfId="49" applyFont="1" applyFill="1" applyBorder="1" applyAlignment="1">
      <alignment horizontal="center" vertical="center" shrinkToFit="1"/>
    </xf>
    <xf numFmtId="180" fontId="16" fillId="36" borderId="76" xfId="49" applyNumberFormat="1" applyFont="1" applyFill="1" applyBorder="1" applyAlignment="1">
      <alignment horizontal="center" vertical="center" shrinkToFit="1"/>
    </xf>
    <xf numFmtId="180" fontId="16" fillId="36" borderId="67" xfId="49" applyNumberFormat="1" applyFont="1" applyFill="1" applyBorder="1" applyAlignment="1">
      <alignment horizontal="center" vertical="center" shrinkToFit="1"/>
    </xf>
    <xf numFmtId="180" fontId="16" fillId="0" borderId="77" xfId="49" applyNumberFormat="1" applyFont="1" applyBorder="1" applyAlignment="1">
      <alignment horizontal="center" vertical="center" shrinkToFit="1"/>
    </xf>
    <xf numFmtId="180" fontId="16" fillId="0" borderId="68" xfId="49" applyNumberFormat="1" applyFont="1" applyBorder="1" applyAlignment="1">
      <alignment horizontal="center" vertical="center" shrinkToFit="1"/>
    </xf>
    <xf numFmtId="38" fontId="16" fillId="36" borderId="66" xfId="49" applyFont="1" applyFill="1" applyBorder="1" applyAlignment="1">
      <alignment horizontal="center" vertical="center" shrinkToFit="1"/>
    </xf>
    <xf numFmtId="38" fontId="16" fillId="36" borderId="67" xfId="49" applyFont="1" applyFill="1" applyBorder="1" applyAlignment="1">
      <alignment horizontal="center" vertical="center" shrinkToFit="1"/>
    </xf>
    <xf numFmtId="38" fontId="17" fillId="0" borderId="68" xfId="49" applyFont="1" applyBorder="1" applyAlignment="1">
      <alignment horizontal="center" vertical="center" shrinkToFit="1"/>
    </xf>
    <xf numFmtId="38" fontId="0" fillId="36" borderId="78" xfId="49" applyFont="1" applyFill="1" applyBorder="1" applyAlignment="1">
      <alignment horizontal="right" shrinkToFit="1"/>
    </xf>
    <xf numFmtId="38" fontId="0" fillId="36" borderId="44" xfId="49" applyFont="1" applyFill="1" applyBorder="1" applyAlignment="1">
      <alignment vertical="center" shrinkToFit="1"/>
    </xf>
    <xf numFmtId="38" fontId="0" fillId="35" borderId="29" xfId="49" applyFont="1" applyFill="1" applyBorder="1" applyAlignment="1">
      <alignment horizontal="right" shrinkToFit="1"/>
    </xf>
    <xf numFmtId="38" fontId="3" fillId="35" borderId="79" xfId="49" applyFont="1" applyFill="1" applyBorder="1" applyAlignment="1">
      <alignment horizontal="right" shrinkToFit="1"/>
    </xf>
    <xf numFmtId="38" fontId="0" fillId="0" borderId="79" xfId="49" applyFont="1" applyBorder="1" applyAlignment="1">
      <alignment vertical="center" shrinkToFit="1"/>
    </xf>
    <xf numFmtId="38" fontId="0" fillId="0" borderId="80" xfId="49" applyFont="1" applyBorder="1" applyAlignment="1">
      <alignment vertical="center" shrinkToFit="1"/>
    </xf>
    <xf numFmtId="180" fontId="16" fillId="0" borderId="67" xfId="49" applyNumberFormat="1" applyFont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78" fontId="16" fillId="36" borderId="76" xfId="0" applyNumberFormat="1" applyFont="1" applyFill="1" applyBorder="1" applyAlignment="1">
      <alignment horizontal="center" vertical="center" shrinkToFit="1"/>
    </xf>
    <xf numFmtId="178" fontId="16" fillId="0" borderId="67" xfId="0" applyNumberFormat="1" applyFont="1" applyBorder="1" applyAlignment="1">
      <alignment horizontal="center" vertical="center" shrinkToFit="1"/>
    </xf>
    <xf numFmtId="0" fontId="16" fillId="0" borderId="77" xfId="0" applyFont="1" applyBorder="1" applyAlignment="1">
      <alignment horizontal="center" vertical="center" shrinkToFit="1"/>
    </xf>
    <xf numFmtId="178" fontId="16" fillId="36" borderId="67" xfId="0" applyNumberFormat="1" applyFont="1" applyFill="1" applyBorder="1" applyAlignment="1">
      <alignment horizontal="center" vertical="center" shrinkToFit="1"/>
    </xf>
    <xf numFmtId="0" fontId="0" fillId="37" borderId="23" xfId="0" applyFont="1" applyFill="1" applyBorder="1" applyAlignment="1">
      <alignment horizontal="center" vertical="center" shrinkToFit="1"/>
    </xf>
    <xf numFmtId="0" fontId="0" fillId="37" borderId="7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23" fillId="37" borderId="69" xfId="0" applyFont="1" applyFill="1" applyBorder="1" applyAlignment="1">
      <alignment horizontal="center" vertical="center" shrinkToFit="1"/>
    </xf>
    <xf numFmtId="0" fontId="23" fillId="37" borderId="81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right" shrinkToFit="1"/>
    </xf>
    <xf numFmtId="0" fontId="3" fillId="35" borderId="79" xfId="0" applyFont="1" applyFill="1" applyBorder="1" applyAlignment="1">
      <alignment horizontal="right" shrinkToFit="1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36" borderId="78" xfId="0" applyFont="1" applyFill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36" borderId="36" xfId="0" applyFont="1" applyFill="1" applyBorder="1" applyAlignment="1">
      <alignment horizontal="center" vertical="center" shrinkToFit="1"/>
    </xf>
    <xf numFmtId="38" fontId="0" fillId="35" borderId="29" xfId="49" applyFont="1" applyFill="1" applyBorder="1" applyAlignment="1">
      <alignment horizontal="right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6" fillId="36" borderId="66" xfId="0" applyFont="1" applyFill="1" applyBorder="1" applyAlignment="1">
      <alignment horizontal="center" vertical="center" shrinkToFit="1"/>
    </xf>
    <xf numFmtId="0" fontId="16" fillId="36" borderId="67" xfId="0" applyFont="1" applyFill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6" fillId="0" borderId="68" xfId="0" applyFont="1" applyBorder="1" applyAlignment="1">
      <alignment horizontal="center" vertical="center" shrinkToFit="1"/>
    </xf>
    <xf numFmtId="0" fontId="0" fillId="33" borderId="6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0575"/>
          <c:w val="0.87075"/>
          <c:h val="0.79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'一覧表'!$B$20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'一覧表'!$C$17:$AL$17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'一覧表'!$C$20:$AL$20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'一覧表'!$B$21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'一覧表'!$C$17:$AL$17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'一覧表'!$C$21:$AL$21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'一覧表'!$B$22</c:f>
              <c:strCache>
                <c:ptCount val="1"/>
                <c:pt idx="0">
                  <c:v>プロパンガス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'一覧表'!$C$17:$AL$17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'一覧表'!$C$22:$AL$22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'一覧表'!$B$23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'一覧表'!$C$17:$AL$17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'一覧表'!$C$23:$AL$23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'一覧表'!$B$24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'一覧表'!$C$17:$AL$17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'一覧表'!$C$24:$AL$24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'一覧表'!$B$25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'一覧表'!$C$17:$AL$17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'一覧表'!$C$25:$AL$25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'一覧表'!$B$26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'一覧表'!$C$17:$AL$17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'一覧表'!$C$26:$AL$26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overlap val="100"/>
        <c:shape val="box"/>
        <c:axId val="60649536"/>
        <c:axId val="8974913"/>
      </c:bar3DChart>
      <c:catAx>
        <c:axId val="60649536"/>
        <c:scaling>
          <c:orientation val="minMax"/>
        </c:scaling>
        <c:axPos val="b"/>
        <c:delete val="1"/>
        <c:majorTickMark val="out"/>
        <c:minorTickMark val="none"/>
        <c:tickLblPos val="nextTo"/>
        <c:crossAx val="8974913"/>
        <c:crosses val="autoZero"/>
        <c:auto val="1"/>
        <c:lblOffset val="100"/>
        <c:tickLblSkip val="1"/>
        <c:noMultiLvlLbl val="0"/>
      </c:catAx>
      <c:valAx>
        <c:axId val="897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49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289"/>
          <c:w val="0.10225"/>
          <c:h val="0.3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</a:t>
            </a:r>
            <a:r>
              <a:rPr lang="en-US" cap="none" sz="1300" b="1" i="0" u="none" baseline="-25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</a:p>
        </c:rich>
      </c:tx>
      <c:layout>
        <c:manualLayout>
          <c:xMode val="factor"/>
          <c:yMode val="factor"/>
          <c:x val="-0.0605"/>
          <c:y val="-0.0105"/>
        </c:manualLayout>
      </c:layout>
      <c:spPr>
        <a:noFill/>
        <a:ln w="3175">
          <a:noFill/>
        </a:ln>
      </c:spPr>
    </c:title>
    <c:view3D>
      <c:rotX val="15"/>
      <c:hPercent val="117"/>
      <c:rotY val="20"/>
      <c:depthPercent val="100"/>
      <c:rAngAx val="1"/>
    </c:view3D>
    <c:plotArea>
      <c:layout>
        <c:manualLayout>
          <c:xMode val="edge"/>
          <c:yMode val="edge"/>
          <c:x val="0.05125"/>
          <c:y val="0.10375"/>
          <c:w val="0.72675"/>
          <c:h val="0.853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'一覧表'!$C$18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('一覧表'!$C$22,'一覧表'!$F$22,'一覧表'!$I$22,'一覧表'!$L$22,'一覧表'!$O$22,'一覧表'!$R$22,'一覧表'!$U$22,'一覧表'!$X$22,'一覧表'!$AA$22,'一覧表'!$AD$22,'一覧表'!$AG$22,'一覧表'!$AJ$22)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'一覧表'!$D$18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('一覧表'!$D$22,'一覧表'!$G$22,'一覧表'!$J$22,'一覧表'!$M$22,'一覧表'!$P$22,'一覧表'!$S$22,'一覧表'!$V$22,'一覧表'!$Y$22,'一覧表'!$AB$22,'一覧表'!$AE$22,'一覧表'!$AH$22,'一覧表'!$AK$22)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4364698"/>
        <c:axId val="40846827"/>
      </c:bar3DChart>
      <c:catAx>
        <c:axId val="3436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33525"/>
              <c:y val="-0.8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46827"/>
        <c:crosses val="autoZero"/>
        <c:auto val="1"/>
        <c:lblOffset val="100"/>
        <c:tickLblSkip val="1"/>
        <c:noMultiLvlLbl val="0"/>
      </c:catAx>
      <c:valAx>
        <c:axId val="40846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6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"/>
          <c:y val="0.1445"/>
          <c:w val="0.110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金額の推移</a:t>
            </a:r>
          </a:p>
        </c:rich>
      </c:tx>
      <c:layout>
        <c:manualLayout>
          <c:xMode val="factor"/>
          <c:yMode val="factor"/>
          <c:x val="-0.02925"/>
          <c:y val="-0.01175"/>
        </c:manualLayout>
      </c:layout>
      <c:spPr>
        <a:noFill/>
        <a:ln w="3175">
          <a:noFill/>
        </a:ln>
      </c:spPr>
    </c:title>
    <c:view3D>
      <c:rotX val="15"/>
      <c:hPercent val="115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08925"/>
          <c:w val="0.727"/>
          <c:h val="0.856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'一覧表'!$C$35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('一覧表'!$C$39,'一覧表'!$F$39,'一覧表'!$I$39,'一覧表'!$L$39,'一覧表'!$O$39,'一覧表'!$R$39,'一覧表'!$U$39,'一覧表'!$X$39,'一覧表'!$AA$39,'一覧表'!$AD$39,'一覧表'!$AG$39,'一覧表'!$AJ$39)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'一覧表'!$D$35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('一覧表'!$D$39,'一覧表'!$G$39,'一覧表'!$J$39,'一覧表'!$M$39,'一覧表'!$P$39,'一覧表'!$S$39,'一覧表'!$V$39,'一覧表'!$Y$39,'一覧表'!$AB$39,'一覧表'!$AE$39,'一覧表'!$AH$39,'一覧表'!$AK$39)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2077124"/>
        <c:axId val="20258661"/>
      </c:bar3DChart>
      <c:catAx>
        <c:axId val="3207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363"/>
              <c:y val="-0.8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58661"/>
        <c:crosses val="autoZero"/>
        <c:auto val="1"/>
        <c:lblOffset val="100"/>
        <c:tickLblSkip val="1"/>
        <c:noMultiLvlLbl val="0"/>
      </c:catAx>
      <c:valAx>
        <c:axId val="20258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77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5"/>
          <c:y val="0.1275"/>
          <c:w val="0.106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使用量の推移</a:t>
            </a:r>
          </a:p>
        </c:rich>
      </c:tx>
      <c:layout>
        <c:manualLayout>
          <c:xMode val="factor"/>
          <c:yMode val="factor"/>
          <c:x val="-0.0935"/>
          <c:y val="0.0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3"/>
          <c:y val="0.11775"/>
          <c:w val="0.72775"/>
          <c:h val="0.8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'一覧表'!$C$4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('一覧表'!$C$9,'一覧表'!$F$9,'一覧表'!$I$9,'一覧表'!$L$9,'一覧表'!$O$9,'一覧表'!$R$9,'一覧表'!$U$9,'一覧表'!$X$9,'一覧表'!$AA$9,'一覧表'!$AD$9,'一覧表'!$AG$9,'一覧表'!$AJ$9)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'一覧表'!$D$4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('一覧表'!$D$9,'一覧表'!$G$9,'一覧表'!$J$9,'一覧表'!$M$9,'一覧表'!$P$9,'一覧表'!$S$9,'一覧表'!$V$9,'一覧表'!$Y$9,'一覧表'!$AB$9,'一覧表'!$AE$9,'一覧表'!$AH$9,'一覧表'!$AK$9)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8110222"/>
        <c:axId val="30338815"/>
      </c:bar3DChart>
      <c:catAx>
        <c:axId val="4811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353"/>
              <c:y val="-0.8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38815"/>
        <c:crosses val="autoZero"/>
        <c:auto val="1"/>
        <c:lblOffset val="100"/>
        <c:tickLblSkip val="1"/>
        <c:noMultiLvlLbl val="0"/>
      </c:catAx>
      <c:valAx>
        <c:axId val="3033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1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16025"/>
          <c:w val="0.099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</a:t>
            </a:r>
            <a:r>
              <a:rPr lang="en-US" cap="none" sz="1300" b="1" i="0" u="none" baseline="-25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</a:p>
        </c:rich>
      </c:tx>
      <c:layout>
        <c:manualLayout>
          <c:xMode val="factor"/>
          <c:yMode val="factor"/>
          <c:x val="-0.06025"/>
          <c:y val="-0.0105"/>
        </c:manualLayout>
      </c:layout>
      <c:spPr>
        <a:noFill/>
        <a:ln w="3175">
          <a:noFill/>
        </a:ln>
      </c:spPr>
    </c:title>
    <c:view3D>
      <c:rotX val="15"/>
      <c:hPercent val="118"/>
      <c:rotY val="20"/>
      <c:depthPercent val="100"/>
      <c:rAngAx val="1"/>
    </c:view3D>
    <c:plotArea>
      <c:layout>
        <c:manualLayout>
          <c:xMode val="edge"/>
          <c:yMode val="edge"/>
          <c:x val="0.04925"/>
          <c:y val="0.08425"/>
          <c:w val="0.727"/>
          <c:h val="0.874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'一覧表'!$C$18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('一覧表'!$C$23,'一覧表'!$F$23,'一覧表'!$I$23,'一覧表'!$L$23,'一覧表'!$O$23,'一覧表'!$R$23,'一覧表'!$U$23,'一覧表'!$X$23,'一覧表'!$AA$23,'一覧表'!$AD$23,'一覧表'!$AG$23,'一覧表'!$AJ$23)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'一覧表'!$D$18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('一覧表'!$D$23,'一覧表'!$G$23,'一覧表'!$J$23,'一覧表'!$M$23,'一覧表'!$P$23,'一覧表'!$S$23,'一覧表'!$V$23,'一覧表'!$Y$23,'一覧表'!$AB$23,'一覧表'!$AE$23,'一覧表'!$AH$23,'一覧表'!$AK$23)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613880"/>
        <c:axId val="41524921"/>
      </c:bar3DChart>
      <c:catAx>
        <c:axId val="461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336"/>
              <c:y val="-0.8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24921"/>
        <c:crosses val="autoZero"/>
        <c:auto val="1"/>
        <c:lblOffset val="100"/>
        <c:tickLblSkip val="1"/>
        <c:noMultiLvlLbl val="0"/>
      </c:catAx>
      <c:valAx>
        <c:axId val="41524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3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5"/>
          <c:y val="0.1215"/>
          <c:w val="0.096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金額の推移</a:t>
            </a:r>
          </a:p>
        </c:rich>
      </c:tx>
      <c:layout>
        <c:manualLayout>
          <c:xMode val="factor"/>
          <c:yMode val="factor"/>
          <c:x val="-0.028"/>
          <c:y val="0.00125"/>
        </c:manualLayout>
      </c:layout>
      <c:spPr>
        <a:noFill/>
        <a:ln w="3175">
          <a:noFill/>
        </a:ln>
      </c:spPr>
    </c:title>
    <c:view3D>
      <c:rotX val="15"/>
      <c:hPercent val="117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8725"/>
          <c:w val="0.73175"/>
          <c:h val="0.877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'一覧表'!$C$35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('一覧表'!$C$40,'一覧表'!$F$40,'一覧表'!$I$40,'一覧表'!$L$40,'一覧表'!$O$40,'一覧表'!$R$40,'一覧表'!$U$40,'一覧表'!$X$40,'一覧表'!$AA$40,'一覧表'!$AD$40,'一覧表'!$AG$40,'一覧表'!$AJ$40)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'一覧表'!$D$35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('一覧表'!$D$40,'一覧表'!$G$40,'一覧表'!$J$40,'一覧表'!$M$40,'一覧表'!$P$40,'一覧表'!$S$40,'一覧表'!$V$40,'一覧表'!$Y$40,'一覧表'!$AB$40,'一覧表'!$AE$40,'一覧表'!$AH$40,'一覧表'!$AK$40)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8179970"/>
        <c:axId val="8075411"/>
      </c:bar3DChart>
      <c:catAx>
        <c:axId val="3817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352"/>
              <c:y val="-0.87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5411"/>
        <c:crosses val="autoZero"/>
        <c:auto val="1"/>
        <c:lblOffset val="100"/>
        <c:tickLblSkip val="1"/>
        <c:noMultiLvlLbl val="0"/>
      </c:catAx>
      <c:valAx>
        <c:axId val="807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79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5"/>
          <c:y val="0.1255"/>
          <c:w val="0.104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使用量の推移</a:t>
            </a:r>
          </a:p>
        </c:rich>
      </c:tx>
      <c:layout>
        <c:manualLayout>
          <c:xMode val="factor"/>
          <c:yMode val="factor"/>
          <c:x val="-0.0935"/>
          <c:y val="0.0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3"/>
          <c:y val="0.109"/>
          <c:w val="0.7277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'一覧表'!$C$4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('一覧表'!$C$10,'一覧表'!$F$10,'一覧表'!$I$10,'一覧表'!$L$10,'一覧表'!$O$10,'一覧表'!$R$10,'一覧表'!$U$10,'一覧表'!$X$10,'一覧表'!$AA$10,'一覧表'!$AD$10,'一覧表'!$AG$10,'一覧表'!$AJ$10)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'一覧表'!$D$4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('一覧表'!$D$10,'一覧表'!$G$10,'一覧表'!$J$10,'一覧表'!$M$10,'一覧表'!$P$10,'一覧表'!$S$10,'一覧表'!$V$10,'一覧表'!$Y$10,'一覧表'!$AB$10,'一覧表'!$AE$10,'一覧表'!$AH$10,'一覧表'!$AK$10)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569836"/>
        <c:axId val="50128525"/>
      </c:bar3DChart>
      <c:catAx>
        <c:axId val="556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353"/>
              <c:y val="-0.8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8525"/>
        <c:crosses val="autoZero"/>
        <c:auto val="1"/>
        <c:lblOffset val="100"/>
        <c:tickLblSkip val="1"/>
        <c:noMultiLvlLbl val="0"/>
      </c:catAx>
      <c:valAx>
        <c:axId val="50128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9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159"/>
          <c:w val="0.099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</a:t>
            </a:r>
            <a:r>
              <a:rPr lang="en-US" cap="none" sz="1300" b="1" i="0" u="none" baseline="-25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</a:p>
        </c:rich>
      </c:tx>
      <c:layout>
        <c:manualLayout>
          <c:xMode val="factor"/>
          <c:yMode val="factor"/>
          <c:x val="-0.062"/>
          <c:y val="-0.01025"/>
        </c:manualLayout>
      </c:layout>
      <c:spPr>
        <a:noFill/>
        <a:ln w="3175">
          <a:noFill/>
        </a:ln>
      </c:sp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09325"/>
          <c:w val="0.70975"/>
          <c:h val="0.86725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'一覧表'!$C$18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('一覧表'!$C$24,'一覧表'!$F$24,'一覧表'!$I$24,'一覧表'!$L$24,'一覧表'!$O$24,'一覧表'!$R$24,'一覧表'!$U$24,'一覧表'!$X$24,'一覧表'!$AA$24,'一覧表'!$AD$24,'一覧表'!$AG$24,'一覧表'!$AJ$24)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'一覧表'!$D$18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('一覧表'!$D$24,'一覧表'!$G$24,'一覧表'!$J$24,'一覧表'!$M$24,'一覧表'!$P$24,'一覧表'!$S$24,'一覧表'!$V$24,'一覧表'!$Y$24,'一覧表'!$AB$24,'一覧表'!$AE$24,'一覧表'!$AH$24,'一覧表'!$AK$24)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8503542"/>
        <c:axId val="33878695"/>
      </c:bar3DChart>
      <c:catAx>
        <c:axId val="4850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3365"/>
              <c:y val="-0.85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8695"/>
        <c:crosses val="autoZero"/>
        <c:auto val="1"/>
        <c:lblOffset val="100"/>
        <c:tickLblSkip val="1"/>
        <c:noMultiLvlLbl val="0"/>
      </c:catAx>
      <c:valAx>
        <c:axId val="33878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03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25"/>
          <c:y val="0.123"/>
          <c:w val="0.100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金額の推移</a:t>
            </a:r>
          </a:p>
        </c:rich>
      </c:tx>
      <c:layout>
        <c:manualLayout>
          <c:xMode val="factor"/>
          <c:yMode val="factor"/>
          <c:x val="-0.028"/>
          <c:y val="0"/>
        </c:manualLayout>
      </c:layout>
      <c:spPr>
        <a:noFill/>
        <a:ln w="3175">
          <a:noFill/>
        </a:ln>
      </c:spPr>
    </c:title>
    <c:view3D>
      <c:rotX val="15"/>
      <c:hPercent val="118"/>
      <c:rotY val="20"/>
      <c:depthPercent val="100"/>
      <c:rAngAx val="1"/>
    </c:view3D>
    <c:plotArea>
      <c:layout>
        <c:manualLayout>
          <c:xMode val="edge"/>
          <c:yMode val="edge"/>
          <c:x val="0.061"/>
          <c:y val="0.08525"/>
          <c:w val="0.72775"/>
          <c:h val="0.87375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'一覧表'!$C$35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('一覧表'!$C$41,'一覧表'!$F$41,'一覧表'!$I$41,'一覧表'!$L$41,'一覧表'!$O$41,'一覧表'!$R$41,'一覧表'!$U$41,'一覧表'!$X$41,'一覧表'!$AA$41,'一覧表'!$AD$41,'一覧表'!$AG$41,'一覧表'!$AJ$41)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'一覧表'!$D$35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('一覧表'!$D$41,'一覧表'!$G$41,'一覧表'!$J$41,'一覧表'!$M$41,'一覧表'!$P$41,'一覧表'!$S$41,'一覧表'!$V$41,'一覧表'!$Y$41,'一覧表'!$AB$41,'一覧表'!$AE$41,'一覧表'!$AH$41,'一覧表'!$AK$41)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6472800"/>
        <c:axId val="59819745"/>
      </c:bar3DChart>
      <c:catAx>
        <c:axId val="36472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36375"/>
              <c:y val="-0.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19745"/>
        <c:crosses val="autoZero"/>
        <c:auto val="1"/>
        <c:lblOffset val="100"/>
        <c:tickLblSkip val="1"/>
        <c:noMultiLvlLbl val="0"/>
      </c:catAx>
      <c:valAx>
        <c:axId val="59819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2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124"/>
          <c:w val="0.107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使用量の推移</a:t>
            </a:r>
          </a:p>
        </c:rich>
      </c:tx>
      <c:layout>
        <c:manualLayout>
          <c:xMode val="factor"/>
          <c:yMode val="factor"/>
          <c:x val="-0.0935"/>
          <c:y val="0.0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3"/>
          <c:y val="0.109"/>
          <c:w val="0.7277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'一覧表'!$C$4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('一覧表'!$C$11,'一覧表'!$F$11,'一覧表'!$I$11,'一覧表'!$L$11,'一覧表'!$O$11,'一覧表'!$R$11,'一覧表'!$U$11,'一覧表'!$X$11,'一覧表'!$AA$11,'一覧表'!$AD$11,'一覧表'!$AG$11,'一覧表'!$AJ$11)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'一覧表'!$D$4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('一覧表'!$D$11,'一覧表'!$G$11,'一覧表'!$J$11,'一覧表'!$M$11,'一覧表'!$P$11,'一覧表'!$S$11,'一覧表'!$V$11,'一覧表'!$Y$11,'一覧表'!$AB$11,'一覧表'!$AE$11,'一覧表'!$AH$11,'一覧表'!$AK$11)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506794"/>
        <c:axId val="13561147"/>
      </c:bar3DChart>
      <c:catAx>
        <c:axId val="150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353"/>
              <c:y val="-0.8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61147"/>
        <c:crosses val="autoZero"/>
        <c:auto val="1"/>
        <c:lblOffset val="100"/>
        <c:tickLblSkip val="1"/>
        <c:noMultiLvlLbl val="0"/>
      </c:catAx>
      <c:valAx>
        <c:axId val="13561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159"/>
          <c:w val="0.099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</a:t>
            </a:r>
            <a:r>
              <a:rPr lang="en-US" cap="none" sz="1300" b="1" i="0" u="none" baseline="-25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</a:p>
        </c:rich>
      </c:tx>
      <c:layout>
        <c:manualLayout>
          <c:xMode val="factor"/>
          <c:yMode val="factor"/>
          <c:x val="-0.0615"/>
          <c:y val="-0.01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4525"/>
          <c:y val="0.08425"/>
          <c:w val="0.71725"/>
          <c:h val="0.8675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'一覧表'!$C$18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('一覧表'!$C$25,'一覧表'!$F$25,'一覧表'!$I$25,'一覧表'!$L$25,'一覧表'!$O$25,'一覧表'!$R$25,'一覧表'!$U$25,'一覧表'!$X$25,'一覧表'!$AA$25,'一覧表'!$AD$25,'一覧表'!$AG$25,'一覧表'!$AJ$25)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'一覧表'!$D$18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('一覧表'!$D$25,'一覧表'!$G$25,'一覧表'!$J$25,'一覧表'!$M$25,'一覧表'!$P$25,'一覧表'!$S$25,'一覧表'!$V$25,'一覧表'!$Y$25,'一覧表'!$AB$25,'一覧表'!$AE$25,'一覧表'!$AH$25,'一覧表'!$AK$25)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4941460"/>
        <c:axId val="24711093"/>
      </c:bar3DChart>
      <c:catAx>
        <c:axId val="5494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34175"/>
              <c:y val="-0.8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1093"/>
        <c:crosses val="autoZero"/>
        <c:auto val="1"/>
        <c:lblOffset val="100"/>
        <c:tickLblSkip val="1"/>
        <c:noMultiLvlLbl val="0"/>
      </c:catAx>
      <c:valAx>
        <c:axId val="24711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1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075"/>
          <c:y val="0.1165"/>
          <c:w val="0.114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485"/>
          <c:w val="0.89925"/>
          <c:h val="0.81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'一覧表'!$B$37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'一覧表'!$C$34:$AK$34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'一覧表'!$C$37:$AK$37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'一覧表'!$B$38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'一覧表'!$C$34:$AK$34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'一覧表'!$C$38:$AK$38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'一覧表'!$B$39</c:f>
              <c:strCache>
                <c:ptCount val="1"/>
                <c:pt idx="0">
                  <c:v>プロパンガス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'一覧表'!$C$34:$AK$34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'一覧表'!$C$39:$AK$39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'一覧表'!$B$40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'一覧表'!$C$34:$AK$34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'一覧表'!$C$40:$AK$40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'一覧表'!$B$41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'一覧表'!$C$34:$AK$34</c:f>
              <c:numCach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'一覧表'!$C$41:$AK$41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'一覧表'!$B$42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'一覧表'!$C$42:$AL$42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er>
          <c:idx val="5"/>
          <c:order val="6"/>
          <c:tx>
            <c:strRef>
              <c:f>'一覧表'!$B$43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'一覧表'!$C$43:$AL$43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overlap val="100"/>
        <c:shape val="box"/>
        <c:axId val="13665354"/>
        <c:axId val="55879323"/>
      </c:bar3DChart>
      <c:catAx>
        <c:axId val="13665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5879323"/>
        <c:crosses val="autoZero"/>
        <c:auto val="0"/>
        <c:lblOffset val="100"/>
        <c:tickLblSkip val="1"/>
        <c:noMultiLvlLbl val="0"/>
      </c:catAx>
      <c:valAx>
        <c:axId val="55879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65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35175"/>
          <c:w val="0.09675"/>
          <c:h val="0.3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金額の推移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 w="3175">
          <a:noFill/>
        </a:ln>
      </c:spPr>
    </c:title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8975"/>
          <c:w val="0.7335"/>
          <c:h val="0.863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'一覧表'!$C$35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('一覧表'!$C$42,'一覧表'!$F$42,'一覧表'!$I$42,'一覧表'!$L$42,'一覧表'!$O$42,'一覧表'!$R$42,'一覧表'!$U$42,'一覧表'!$X$42,'一覧表'!$AA$42,'一覧表'!$AD$42,'一覧表'!$AG$42,'一覧表'!$AJ$42)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'一覧表'!$D$35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('一覧表'!$D$42,'一覧表'!$G$42,'一覧表'!$J$42,'一覧表'!$M$42,'一覧表'!$P$42,'一覧表'!$S$42,'一覧表'!$V$42,'一覧表'!$Y$42,'一覧表'!$AB$42,'一覧表'!$AE$42,'一覧表'!$AH$42,'一覧表'!$AK$42)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1073246"/>
        <c:axId val="55441487"/>
      </c:bar3DChart>
      <c:catAx>
        <c:axId val="2107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36175"/>
              <c:y val="-0.86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1487"/>
        <c:crosses val="autoZero"/>
        <c:auto val="1"/>
        <c:lblOffset val="100"/>
        <c:tickLblSkip val="1"/>
        <c:noMultiLvlLbl val="0"/>
      </c:catAx>
      <c:valAx>
        <c:axId val="55441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73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75"/>
          <c:y val="0.124"/>
          <c:w val="0.106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使用量の推移</a:t>
            </a:r>
          </a:p>
        </c:rich>
      </c:tx>
      <c:layout>
        <c:manualLayout>
          <c:xMode val="factor"/>
          <c:yMode val="factor"/>
          <c:x val="-0.0935"/>
          <c:y val="0.0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3"/>
          <c:y val="0.109"/>
          <c:w val="0.7277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'一覧表'!$C$4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('一覧表'!$C$11,'一覧表'!$F$11,'一覧表'!$I$11,'一覧表'!$L$11,'一覧表'!$O$11,'一覧表'!$R$11,'一覧表'!$U$11,'一覧表'!$X$11,'一覧表'!$AA$11,'一覧表'!$AD$11,'一覧表'!$AG$11,'一覧表'!$AJ$11)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'一覧表'!$D$4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('一覧表'!$D$11,'一覧表'!$G$11,'一覧表'!$J$11,'一覧表'!$M$11,'一覧表'!$P$11,'一覧表'!$S$11,'一覧表'!$V$11,'一覧表'!$Y$11,'一覧表'!$AB$11,'一覧表'!$AE$11,'一覧表'!$AH$11,'一覧表'!$AK$11)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9211336"/>
        <c:axId val="61575433"/>
      </c:bar3DChart>
      <c:catAx>
        <c:axId val="2921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353"/>
              <c:y val="-0.8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5433"/>
        <c:crosses val="autoZero"/>
        <c:auto val="1"/>
        <c:lblOffset val="100"/>
        <c:tickLblSkip val="1"/>
        <c:noMultiLvlLbl val="0"/>
      </c:catAx>
      <c:valAx>
        <c:axId val="61575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1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159"/>
          <c:w val="0.099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</a:t>
            </a:r>
            <a:r>
              <a:rPr lang="en-US" cap="none" sz="1300" b="1" i="0" u="none" baseline="-25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</a:p>
        </c:rich>
      </c:tx>
      <c:layout>
        <c:manualLayout>
          <c:xMode val="factor"/>
          <c:yMode val="factor"/>
          <c:x val="-0.0615"/>
          <c:y val="-0.01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415"/>
          <c:y val="0.08425"/>
          <c:w val="0.716"/>
          <c:h val="0.867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'一覧表'!$C$18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('一覧表'!$C$26,'一覧表'!$F$26,'一覧表'!$I$26,'一覧表'!$L$26,'一覧表'!$O$26,'一覧表'!$R$26,'一覧表'!$U$26,'一覧表'!$X$26,'一覧表'!$AA$26,'一覧表'!$AD$26,'一覧表'!$AG$26,'一覧表'!$AJ$26)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'一覧表'!$D$18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('一覧表'!$D$26,'一覧表'!$G$26,'一覧表'!$J$26,'一覧表'!$M$26,'一覧表'!$P$26,'一覧表'!$S$26,'一覧表'!$V$26,'一覧表'!$Y$26,'一覧表'!$AB$26,'一覧表'!$AE$26,'一覧表'!$AH$26,'一覧表'!$AK$26)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7307986"/>
        <c:axId val="21554147"/>
      </c:bar3DChart>
      <c:catAx>
        <c:axId val="1730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3365"/>
              <c:y val="-0.8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4147"/>
        <c:crosses val="autoZero"/>
        <c:auto val="1"/>
        <c:lblOffset val="100"/>
        <c:tickLblSkip val="1"/>
        <c:noMultiLvlLbl val="0"/>
      </c:catAx>
      <c:valAx>
        <c:axId val="2155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5"/>
          <c:y val="0.12"/>
          <c:w val="0.114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金額の推移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 w="3175">
          <a:noFill/>
        </a:ln>
      </c:spPr>
    </c:title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8975"/>
          <c:w val="0.7335"/>
          <c:h val="0.863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'一覧表'!$C$35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('一覧表'!$C$43,'一覧表'!$F$43,'一覧表'!$I$43,'一覧表'!$L$43,'一覧表'!$O$43,'一覧表'!$R$43,'一覧表'!$U$43,'一覧表'!$X$43,'一覧表'!$AA$43,'一覧表'!$AD$43,'一覧表'!$AG$43,'一覧表'!$AJ$43)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'一覧表'!$D$35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('一覧表'!$D$43,'一覧表'!$G$43,'一覧表'!$J$43,'一覧表'!$M$43,'一覧表'!$P$43,'一覧表'!$S$43,'一覧表'!$V$43,'一覧表'!$Y$43,'一覧表'!$AB$43,'一覧表'!$AE$43,'一覧表'!$AH$43,'一覧表'!$AK$43)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9769596"/>
        <c:axId val="1055453"/>
      </c:bar3DChart>
      <c:catAx>
        <c:axId val="59769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36275"/>
              <c:y val="-0.8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5453"/>
        <c:crosses val="autoZero"/>
        <c:auto val="1"/>
        <c:lblOffset val="100"/>
        <c:tickLblSkip val="1"/>
        <c:noMultiLvlLbl val="0"/>
      </c:catAx>
      <c:valAx>
        <c:axId val="105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69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075"/>
          <c:y val="0.12525"/>
          <c:w val="0.106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使用量の推移</a:t>
            </a:r>
          </a:p>
        </c:rich>
      </c:tx>
      <c:layout>
        <c:manualLayout>
          <c:xMode val="factor"/>
          <c:yMode val="factor"/>
          <c:x val="-0.091"/>
          <c:y val="-0.01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3"/>
          <c:y val="0.0865"/>
          <c:w val="0.727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'一覧表'!$C$4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('一覧表'!$C$6,'一覧表'!$F$6,'一覧表'!$I$6,'一覧表'!$L$6,'一覧表'!$O$6,'一覧表'!$R$6,'一覧表'!$U$6,'一覧表'!$X$6,'一覧表'!$AA$6,'一覧表'!$AD$6,'一覧表'!$AG$6,'一覧表'!$AJ$6)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'一覧表'!$D$4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('一覧表'!$D$6,'一覧表'!$G$6,'一覧表'!$J$6,'一覧表'!$M$6,'一覧表'!$P$6,'一覧表'!$S$6,'一覧表'!$V$6,'一覧表'!$Y$6,'一覧表'!$AB$6,'一覧表'!$AE$6,'一覧表'!$AH$6,'一覧表'!$AK$6)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3151860"/>
        <c:axId val="29931285"/>
      </c:bar3DChart>
      <c:catAx>
        <c:axId val="331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</a:t>
                </a:r>
              </a:p>
            </c:rich>
          </c:tx>
          <c:layout>
            <c:manualLayout>
              <c:xMode val="factor"/>
              <c:yMode val="factor"/>
              <c:x val="-0.341"/>
              <c:y val="-0.86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31285"/>
        <c:crosses val="autoZero"/>
        <c:auto val="1"/>
        <c:lblOffset val="100"/>
        <c:tickLblSkip val="1"/>
        <c:noMultiLvlLbl val="0"/>
      </c:catAx>
      <c:valAx>
        <c:axId val="2993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51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119"/>
          <c:w val="0.09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</a:t>
            </a:r>
            <a:r>
              <a:rPr lang="en-US" cap="none" sz="1300" b="1" i="0" u="none" baseline="-25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</a:p>
        </c:rich>
      </c:tx>
      <c:layout>
        <c:manualLayout>
          <c:xMode val="factor"/>
          <c:yMode val="factor"/>
          <c:x val="-0.06125"/>
          <c:y val="-0.01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08275"/>
          <c:w val="0.728"/>
          <c:h val="0.8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'一覧表'!$C$18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('一覧表'!$C$20,'一覧表'!$F$20,'一覧表'!$I$20,'一覧表'!$L$20,'一覧表'!$O$20,'一覧表'!$R$20,'一覧表'!$U$20,'一覧表'!$X$20,'一覧表'!$AA$20,'一覧表'!$AD$20,'一覧表'!$AG$20,'一覧表'!$AJ$20)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'一覧表'!$D$18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('一覧表'!$D$20,'一覧表'!$G$20,'一覧表'!$J$20,'一覧表'!$M$20,'一覧表'!$P$20,'一覧表'!$S$20,'一覧表'!$V$20,'一覧表'!$Y$20,'一覧表'!$AB$20,'一覧表'!$AE$20,'一覧表'!$AH$20,'一覧表'!$AK$20)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946110"/>
        <c:axId val="8514991"/>
      </c:bar3DChart>
      <c:catAx>
        <c:axId val="94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325"/>
              <c:y val="-0.8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14991"/>
        <c:crosses val="autoZero"/>
        <c:auto val="1"/>
        <c:lblOffset val="100"/>
        <c:tickLblSkip val="1"/>
        <c:noMultiLvlLbl val="0"/>
      </c:catAx>
      <c:valAx>
        <c:axId val="8514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25"/>
          <c:y val="0.1215"/>
          <c:w val="0.098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金額の推移</a:t>
            </a:r>
          </a:p>
        </c:rich>
      </c:tx>
      <c:layout>
        <c:manualLayout>
          <c:xMode val="factor"/>
          <c:yMode val="factor"/>
          <c:x val="-0.029"/>
          <c:y val="0.00125"/>
        </c:manualLayout>
      </c:layout>
      <c:spPr>
        <a:noFill/>
        <a:ln w="3175">
          <a:noFill/>
        </a:ln>
      </c:spPr>
    </c:title>
    <c:view3D>
      <c:rotX val="15"/>
      <c:hPercent val="1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9"/>
          <c:w val="0.7407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'一覧表'!$C$35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('一覧表'!$C$37,'一覧表'!$F$37,'一覧表'!$I$37,'一覧表'!$L$37,'一覧表'!$O$37,'一覧表'!$R$37,'一覧表'!$U$37,'一覧表'!$X$37,'一覧表'!$AA$37,'一覧表'!$AD$37,'一覧表'!$AG$37,'一覧表'!$AJ$37)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'一覧表'!$D$35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('一覧表'!$D$37,'一覧表'!$G$37,'一覧表'!$J$37,'一覧表'!$M$37,'一覧表'!$P$37,'一覧表'!$S$37,'一覧表'!$V$37,'一覧表'!$Y$37,'一覧表'!$AB$37,'一覧表'!$AE$37,'一覧表'!$AH$37,'一覧表'!$AK$37)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9526056"/>
        <c:axId val="18625641"/>
      </c:bar3DChart>
      <c:catAx>
        <c:axId val="952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35625"/>
              <c:y val="-0.86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25641"/>
        <c:crosses val="autoZero"/>
        <c:auto val="1"/>
        <c:lblOffset val="100"/>
        <c:tickLblSkip val="1"/>
        <c:noMultiLvlLbl val="0"/>
      </c:catAx>
      <c:valAx>
        <c:axId val="18625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15"/>
          <c:y val="0.119"/>
          <c:w val="0.105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使用量の推移</a:t>
            </a:r>
          </a:p>
        </c:rich>
      </c:tx>
      <c:layout>
        <c:manualLayout>
          <c:xMode val="factor"/>
          <c:yMode val="factor"/>
          <c:x val="-0.091"/>
          <c:y val="-0.01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3"/>
          <c:y val="0.08525"/>
          <c:w val="0.72775"/>
          <c:h val="0.8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'一覧表'!$C$4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('一覧表'!$C$7,'一覧表'!$F$7,'一覧表'!$I$7,'一覧表'!$L$7,'一覧表'!$O$7,'一覧表'!$R$7,'一覧表'!$U$7,'一覧表'!$X$7,'一覧表'!$AA$7,'一覧表'!$AD$7,'一覧表'!$AG$7,'一覧表'!$AJ$7)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'一覧表'!$D$4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('一覧表'!$D$7,'一覧表'!$G$7,'一覧表'!$J$7,'一覧表'!$M$7,'一覧表'!$P$7,'一覧表'!$S$7,'一覧表'!$V$7,'一覧表'!$Y$7,'一覧表'!$AB$7,'一覧表'!$AE$7,'一覧表'!$AH$7,'一覧表'!$AK$7)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3413042"/>
        <c:axId val="32281923"/>
      </c:bar3DChart>
      <c:catAx>
        <c:axId val="3341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353"/>
              <c:y val="-0.8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81923"/>
        <c:crosses val="autoZero"/>
        <c:auto val="1"/>
        <c:lblOffset val="100"/>
        <c:tickLblSkip val="1"/>
        <c:noMultiLvlLbl val="0"/>
      </c:catAx>
      <c:valAx>
        <c:axId val="32281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13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12025"/>
          <c:w val="0.099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</a:t>
            </a:r>
            <a:r>
              <a:rPr lang="en-US" cap="none" sz="1300" b="1" i="0" u="none" baseline="-25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</a:p>
        </c:rich>
      </c:tx>
      <c:layout>
        <c:manualLayout>
          <c:xMode val="factor"/>
          <c:yMode val="factor"/>
          <c:x val="-0.0625"/>
          <c:y val="-0.01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51"/>
          <c:y val="0.07975"/>
          <c:w val="0.726"/>
          <c:h val="0.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'一覧表'!$C$18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,'一覧表'!$C$17,'一覧表'!$C$17,'一覧表'!$F$17,'一覧表'!$F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('一覧表'!$C$21,'一覧表'!$F$21,'一覧表'!$I$21,'一覧表'!$L$21,'一覧表'!$O$21,'一覧表'!$R$21,'一覧表'!$U$21,'一覧表'!$X$21,'一覧表'!$AA$21,'一覧表'!$AD$21,'一覧表'!$AG$21,'一覧表'!$AJ$21)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'一覧表'!$D$18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$17,'一覧表'!$F$17,'一覧表'!$I$17,'一覧表'!$L$17,'一覧表'!$O$17,'一覧表'!$R$17,'一覧表'!$U$17,'一覧表'!$X$17,'一覧表'!$AA$17,'一覧表'!$AD$17,'一覧表'!$AG$17,'一覧表'!$AJ$17,'一覧表'!$C$17,'一覧表'!$C$17,'一覧表'!$F$17,'一覧表'!$F$17)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('一覧表'!$D$21,'一覧表'!$G$21,'一覧表'!$J$21,'一覧表'!$M$21,'一覧表'!$P$21,'一覧表'!$S$21,'一覧表'!$V$21,'一覧表'!$Y$21,'一覧表'!$AB$21,'一覧表'!$AE$21,'一覧表'!$AH$21,'一覧表'!$AK$21)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2101852"/>
        <c:axId val="64698941"/>
      </c:bar3DChart>
      <c:catAx>
        <c:axId val="2210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335"/>
              <c:y val="-0.8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98941"/>
        <c:crosses val="autoZero"/>
        <c:auto val="1"/>
        <c:lblOffset val="100"/>
        <c:tickLblSkip val="1"/>
        <c:noMultiLvlLbl val="0"/>
      </c:catAx>
      <c:valAx>
        <c:axId val="64698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0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"/>
          <c:y val="0.11875"/>
          <c:w val="0.109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金額の推移</a:t>
            </a:r>
          </a:p>
        </c:rich>
      </c:tx>
      <c:layout>
        <c:manualLayout>
          <c:xMode val="factor"/>
          <c:yMode val="factor"/>
          <c:x val="-0.029"/>
          <c:y val="0.00125"/>
        </c:manualLayout>
      </c:layout>
      <c:spPr>
        <a:noFill/>
        <a:ln w="3175">
          <a:noFill/>
        </a:ln>
      </c:spPr>
    </c:title>
    <c:view3D>
      <c:rotX val="15"/>
      <c:hPercent val="1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8975"/>
          <c:w val="0.740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'一覧表'!$C$35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('一覧表'!$C$38,'一覧表'!$F$38,'一覧表'!$I$38,'一覧表'!$L$38,'一覧表'!$O$38,'一覧表'!$R$38,'一覧表'!$U$38,'一覧表'!$X$38,'一覧表'!$AA$38,'一覧表'!$AD$38,'一覧表'!$AG$38,'一覧表'!$AJ$38)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'一覧表'!$D$35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('一覧表'!$C$34,'一覧表'!$F$34,'一覧表'!$I$34,'一覧表'!$L$34,'一覧表'!$O$34,'一覧表'!$R$34,'一覧表'!$U$34,'一覧表'!$X$34,'一覧表'!$AA$34,'一覧表'!$AD$34,'一覧表'!$AG$34,'一覧表'!$AJ$34)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('一覧表'!$D$38,'一覧表'!$G$38,'一覧表'!$J$38,'一覧表'!$M$38,'一覧表'!$P$38,'一覧表'!$S$38,'一覧表'!$V$38,'一覧表'!$Y$38,'一覧表'!$AB$38,'一覧表'!$AE$38,'一覧表'!$AH$38,'一覧表'!$AK$38)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5419558"/>
        <c:axId val="6122839"/>
      </c:bar3DChart>
      <c:catAx>
        <c:axId val="4541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364"/>
              <c:y val="-0.8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2839"/>
        <c:crosses val="autoZero"/>
        <c:auto val="1"/>
        <c:lblOffset val="100"/>
        <c:tickLblSkip val="1"/>
        <c:noMultiLvlLbl val="0"/>
      </c:catAx>
      <c:valAx>
        <c:axId val="6122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1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15"/>
          <c:y val="0.1205"/>
          <c:w val="0.105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使用量の推移</a:t>
            </a:r>
          </a:p>
        </c:rich>
      </c:tx>
      <c:layout>
        <c:manualLayout>
          <c:xMode val="factor"/>
          <c:yMode val="factor"/>
          <c:x val="-0.0935"/>
          <c:y val="0.0025"/>
        </c:manualLayout>
      </c:layout>
      <c:spPr>
        <a:noFill/>
        <a:ln w="3175">
          <a:noFill/>
        </a:ln>
      </c:spPr>
    </c:title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3"/>
          <c:y val="0.11775"/>
          <c:w val="0.72775"/>
          <c:h val="0.8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'一覧表'!$C$4</c:f>
              <c:strCache>
                <c:ptCount val="1"/>
                <c:pt idx="0">
                  <c:v>前年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('一覧表'!$C$8,'一覧表'!$F$8,'一覧表'!$I$8,'一覧表'!$L$8,'一覧表'!$O$8,'一覧表'!$R$8,'一覧表'!$U$8,'一覧表'!$X$8,'一覧表'!$AA$8,'一覧表'!$AD$8,'一覧表'!$AG$8,'一覧表'!$AJ$8)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'一覧表'!$D$4</c:f>
              <c:strCache>
                <c:ptCount val="1"/>
                <c:pt idx="0">
                  <c:v>今年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('一覧表'!$C$3,'一覧表'!$F$3,'一覧表'!$I$3,'一覧表'!$L$3,'一覧表'!$O$3,'一覧表'!$R$3,'一覧表'!$U$3,'一覧表'!$X$3,'一覧表'!$AA$3,'一覧表'!$AD$3,'一覧表'!$AG$3,'一覧表'!$AJ$3)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('一覧表'!$D$8,'一覧表'!$G$8,'一覧表'!$J$8,'一覧表'!$M$8,'一覧表'!$P$8,'一覧表'!$S$8,'一覧表'!$V$8,'一覧表'!$Y$8,'一覧表'!$AB$8,'一覧表'!$AE$8,'一覧表'!$AH$8,'一覧表'!$AK$8)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5105552"/>
        <c:axId val="26187921"/>
      </c:bar3DChart>
      <c:catAx>
        <c:axId val="5510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353"/>
              <c:y val="-0.8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7921"/>
        <c:crosses val="autoZero"/>
        <c:auto val="1"/>
        <c:lblOffset val="100"/>
        <c:tickLblSkip val="1"/>
        <c:noMultiLvlLbl val="0"/>
      </c:catAx>
      <c:valAx>
        <c:axId val="26187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05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16025"/>
          <c:w val="0.099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CC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35</xdr:row>
      <xdr:rowOff>66675</xdr:rowOff>
    </xdr:from>
    <xdr:to>
      <xdr:col>23</xdr:col>
      <xdr:colOff>333375</xdr:colOff>
      <xdr:row>57</xdr:row>
      <xdr:rowOff>57150</xdr:rowOff>
    </xdr:to>
    <xdr:sp>
      <xdr:nvSpPr>
        <xdr:cNvPr id="1" name="AutoShape 227"/>
        <xdr:cNvSpPr>
          <a:spLocks/>
        </xdr:cNvSpPr>
      </xdr:nvSpPr>
      <xdr:spPr>
        <a:xfrm>
          <a:off x="133350" y="7562850"/>
          <a:ext cx="10220325" cy="3505200"/>
        </a:xfrm>
        <a:prstGeom prst="round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39</xdr:row>
      <xdr:rowOff>47625</xdr:rowOff>
    </xdr:from>
    <xdr:to>
      <xdr:col>23</xdr:col>
      <xdr:colOff>171450</xdr:colOff>
      <xdr:row>56</xdr:row>
      <xdr:rowOff>142875</xdr:rowOff>
    </xdr:to>
    <xdr:sp>
      <xdr:nvSpPr>
        <xdr:cNvPr id="2" name="Oval 226"/>
        <xdr:cNvSpPr>
          <a:spLocks/>
        </xdr:cNvSpPr>
      </xdr:nvSpPr>
      <xdr:spPr>
        <a:xfrm>
          <a:off x="6886575" y="8115300"/>
          <a:ext cx="3305175" cy="2838450"/>
        </a:xfrm>
        <a:prstGeom prst="ellipse">
          <a:avLst/>
        </a:prstGeom>
        <a:solidFill>
          <a:srgbClr val="FFFF99"/>
        </a:solidFill>
        <a:ln w="25400" cmpd="sng">
          <a:solidFill>
            <a:srgbClr val="00FF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66675</xdr:colOff>
      <xdr:row>0</xdr:row>
      <xdr:rowOff>19050</xdr:rowOff>
    </xdr:from>
    <xdr:to>
      <xdr:col>5</xdr:col>
      <xdr:colOff>381000</xdr:colOff>
      <xdr:row>2</xdr:row>
      <xdr:rowOff>38100</xdr:rowOff>
    </xdr:to>
    <xdr:pic>
      <xdr:nvPicPr>
        <xdr:cNvPr id="3" name="Picture 3" descr="MCj039425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90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0</xdr:row>
      <xdr:rowOff>9525</xdr:rowOff>
    </xdr:from>
    <xdr:to>
      <xdr:col>21</xdr:col>
      <xdr:colOff>409575</xdr:colOff>
      <xdr:row>2</xdr:row>
      <xdr:rowOff>28575</xdr:rowOff>
    </xdr:to>
    <xdr:pic>
      <xdr:nvPicPr>
        <xdr:cNvPr id="4" name="Picture 4" descr="MCj039425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9525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57</xdr:row>
      <xdr:rowOff>161925</xdr:rowOff>
    </xdr:from>
    <xdr:to>
      <xdr:col>20</xdr:col>
      <xdr:colOff>419100</xdr:colOff>
      <xdr:row>62</xdr:row>
      <xdr:rowOff>76200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485775" y="11144250"/>
          <a:ext cx="86677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家庭の省エネ徹底ガイド　春夏秋冬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資源エネルギー庁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）より作成。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※CO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(kg-CO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は、上記表の係数を用いて算出。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杉の木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年間に吸収する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量＝約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14kg-CO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地球温暖化防止のための緑の吸収源対策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林野庁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を用い換算。</a:t>
          </a:r>
        </a:p>
      </xdr:txBody>
    </xdr:sp>
    <xdr:clientData/>
  </xdr:twoCellAnchor>
  <xdr:oneCellAnchor>
    <xdr:from>
      <xdr:col>5</xdr:col>
      <xdr:colOff>409575</xdr:colOff>
      <xdr:row>5</xdr:row>
      <xdr:rowOff>9525</xdr:rowOff>
    </xdr:from>
    <xdr:ext cx="190500" cy="133350"/>
    <xdr:sp>
      <xdr:nvSpPr>
        <xdr:cNvPr id="6" name="Text Box 221"/>
        <xdr:cNvSpPr txBox="1">
          <a:spLocks noChangeArrowheads="1"/>
        </xdr:cNvSpPr>
      </xdr:nvSpPr>
      <xdr:spPr>
        <a:xfrm>
          <a:off x="2514600" y="112395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oneCellAnchor>
  <xdr:twoCellAnchor>
    <xdr:from>
      <xdr:col>1</xdr:col>
      <xdr:colOff>295275</xdr:colOff>
      <xdr:row>36</xdr:row>
      <xdr:rowOff>38100</xdr:rowOff>
    </xdr:from>
    <xdr:to>
      <xdr:col>21</xdr:col>
      <xdr:colOff>114300</xdr:colOff>
      <xdr:row>55</xdr:row>
      <xdr:rowOff>9525</xdr:rowOff>
    </xdr:to>
    <xdr:sp>
      <xdr:nvSpPr>
        <xdr:cNvPr id="7" name="Text Box 223"/>
        <xdr:cNvSpPr txBox="1">
          <a:spLocks noChangeArrowheads="1"/>
        </xdr:cNvSpPr>
      </xdr:nvSpPr>
      <xdr:spPr>
        <a:xfrm>
          <a:off x="381000" y="7686675"/>
          <a:ext cx="889635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エコ豆知識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エコドライブ、燃費とマナーを考えて！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ふんわりアクセル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スタート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発進時の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秒間の省エネ意識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で十分な効果が得られます。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ガソリンの省エネ効果：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83.6L/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194.0 kg-CO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（杉の木：約１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3.9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本分）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加減速の少ない運転で省エネ！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ガソリンの省エネ効果：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29.3L/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68.0 kg-CO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（杉の木：約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4.9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本分）　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はやめのアクセルオフで省エネ！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ガソリンの省エネ効果：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18.1L/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42.0 kg-CO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（杉の木：約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3.0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本分）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アイドリングストップ。　短い時間のエンジン停止でも省エネ効果があります。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ガソリンの省エネ効果：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17.3L/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40.1 kg-CO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（杉の木：約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2.9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本分）</a:t>
          </a:r>
        </a:p>
      </xdr:txBody>
    </xdr:sp>
    <xdr:clientData/>
  </xdr:twoCellAnchor>
  <xdr:twoCellAnchor editAs="oneCell">
    <xdr:from>
      <xdr:col>20</xdr:col>
      <xdr:colOff>361950</xdr:colOff>
      <xdr:row>43</xdr:row>
      <xdr:rowOff>47625</xdr:rowOff>
    </xdr:from>
    <xdr:to>
      <xdr:col>22</xdr:col>
      <xdr:colOff>295275</xdr:colOff>
      <xdr:row>48</xdr:row>
      <xdr:rowOff>142875</xdr:rowOff>
    </xdr:to>
    <xdr:pic>
      <xdr:nvPicPr>
        <xdr:cNvPr id="8" name="Picture 224" descr="MCj0396346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874395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247650</xdr:colOff>
      <xdr:row>43</xdr:row>
      <xdr:rowOff>123825</xdr:rowOff>
    </xdr:from>
    <xdr:to>
      <xdr:col>22</xdr:col>
      <xdr:colOff>381000</xdr:colOff>
      <xdr:row>57</xdr:row>
      <xdr:rowOff>9525</xdr:rowOff>
    </xdr:to>
    <xdr:sp>
      <xdr:nvSpPr>
        <xdr:cNvPr id="9" name="Text Box 225"/>
        <xdr:cNvSpPr txBox="1">
          <a:spLocks noChangeArrowheads="1"/>
        </xdr:cNvSpPr>
      </xdr:nvSpPr>
      <xdr:spPr>
        <a:xfrm>
          <a:off x="7267575" y="8820150"/>
          <a:ext cx="2705100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・走行は適正スピードで。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燃費面でも経済的です。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・希望速度を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5km/h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低減。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・道路の交通情報を活用して。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迷ってうろうろはエネルギーの無駄！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・エアコンの使用を控えめに。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・タイヤの空気圧をこまめにチェック。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・不要な荷物は積まずに走行！　</a:t>
          </a:r>
        </a:p>
      </xdr:txBody>
    </xdr:sp>
    <xdr:clientData/>
  </xdr:twoCellAnchor>
  <xdr:twoCellAnchor>
    <xdr:from>
      <xdr:col>17</xdr:col>
      <xdr:colOff>38100</xdr:colOff>
      <xdr:row>41</xdr:row>
      <xdr:rowOff>104775</xdr:rowOff>
    </xdr:from>
    <xdr:to>
      <xdr:col>21</xdr:col>
      <xdr:colOff>276225</xdr:colOff>
      <xdr:row>43</xdr:row>
      <xdr:rowOff>76200</xdr:rowOff>
    </xdr:to>
    <xdr:sp>
      <xdr:nvSpPr>
        <xdr:cNvPr id="10" name="Text Box 231"/>
        <xdr:cNvSpPr txBox="1">
          <a:spLocks noChangeArrowheads="1"/>
        </xdr:cNvSpPr>
      </xdr:nvSpPr>
      <xdr:spPr>
        <a:xfrm>
          <a:off x="7486650" y="8477250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～★省エネレッスン★～</a:t>
          </a:r>
        </a:p>
      </xdr:txBody>
    </xdr:sp>
    <xdr:clientData/>
  </xdr:twoCellAnchor>
  <xdr:twoCellAnchor>
    <xdr:from>
      <xdr:col>5</xdr:col>
      <xdr:colOff>609600</xdr:colOff>
      <xdr:row>0</xdr:row>
      <xdr:rowOff>114300</xdr:rowOff>
    </xdr:from>
    <xdr:to>
      <xdr:col>19</xdr:col>
      <xdr:colOff>219075</xdr:colOff>
      <xdr:row>1</xdr:row>
      <xdr:rowOff>219075</xdr:rowOff>
    </xdr:to>
    <xdr:sp>
      <xdr:nvSpPr>
        <xdr:cNvPr id="11" name="WordArt 232"/>
        <xdr:cNvSpPr>
          <a:spLocks/>
        </xdr:cNvSpPr>
      </xdr:nvSpPr>
      <xdr:spPr>
        <a:xfrm>
          <a:off x="2714625" y="114300"/>
          <a:ext cx="58102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HG創英角ﾎﾟｯﾌﾟ体"/>
              <a:cs typeface="HG創英角ﾎﾟｯﾌﾟ体"/>
            </a:rPr>
            <a:t>環境家計簿にチャレンジ！</a:t>
          </a:r>
        </a:p>
      </xdr:txBody>
    </xdr:sp>
    <xdr:clientData/>
  </xdr:twoCellAnchor>
  <xdr:oneCellAnchor>
    <xdr:from>
      <xdr:col>16</xdr:col>
      <xdr:colOff>123825</xdr:colOff>
      <xdr:row>36</xdr:row>
      <xdr:rowOff>85725</xdr:rowOff>
    </xdr:from>
    <xdr:ext cx="1933575" cy="200025"/>
    <xdr:sp>
      <xdr:nvSpPr>
        <xdr:cNvPr id="12" name="Text Box 233"/>
        <xdr:cNvSpPr txBox="1">
          <a:spLocks noChangeArrowheads="1"/>
        </xdr:cNvSpPr>
      </xdr:nvSpPr>
      <xdr:spPr>
        <a:xfrm>
          <a:off x="7143750" y="7734300"/>
          <a:ext cx="1933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自動車編：エコドライブ</a:t>
          </a:r>
        </a:p>
      </xdr:txBody>
    </xdr:sp>
    <xdr:clientData/>
  </xdr:oneCellAnchor>
  <xdr:twoCellAnchor>
    <xdr:from>
      <xdr:col>15</xdr:col>
      <xdr:colOff>400050</xdr:colOff>
      <xdr:row>38</xdr:row>
      <xdr:rowOff>57150</xdr:rowOff>
    </xdr:from>
    <xdr:to>
      <xdr:col>22</xdr:col>
      <xdr:colOff>314325</xdr:colOff>
      <xdr:row>38</xdr:row>
      <xdr:rowOff>66675</xdr:rowOff>
    </xdr:to>
    <xdr:sp>
      <xdr:nvSpPr>
        <xdr:cNvPr id="13" name="Line 234"/>
        <xdr:cNvSpPr>
          <a:spLocks/>
        </xdr:cNvSpPr>
      </xdr:nvSpPr>
      <xdr:spPr>
        <a:xfrm>
          <a:off x="6991350" y="7991475"/>
          <a:ext cx="2914650" cy="9525"/>
        </a:xfrm>
        <a:prstGeom prst="line">
          <a:avLst/>
        </a:prstGeom>
        <a:noFill/>
        <a:ln w="28575" cmpd="thinThick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7</xdr:col>
      <xdr:colOff>676275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1228725"/>
        <a:ext cx="54768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28575</xdr:rowOff>
    </xdr:from>
    <xdr:to>
      <xdr:col>10</xdr:col>
      <xdr:colOff>628650</xdr:colOff>
      <xdr:row>2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2752725" y="28575"/>
          <a:ext cx="4733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《</a:t>
          </a:r>
          <a:r>
            <a:rPr lang="en-US" cap="none" sz="3600" b="1" i="0" u="none" baseline="0"/>
            <a:t>都市ガス</a:t>
          </a:r>
          <a:r>
            <a:rPr lang="en-US" cap="none" sz="3600" b="1" i="0" u="none" baseline="0"/>
            <a:t>》</a:t>
          </a:r>
          <a:r>
            <a:rPr lang="en-US" cap="none" sz="3600" b="1" i="0" u="none" baseline="0"/>
            <a:t>使用量・</a:t>
          </a:r>
          <a:r>
            <a:rPr lang="en-US" cap="none" sz="3600" b="1" i="0" u="none" baseline="0"/>
            <a:t>CO2</a:t>
          </a:r>
          <a:r>
            <a:rPr lang="en-US" cap="none" sz="3600" b="1" i="0" u="none" baseline="0"/>
            <a:t>排出量・金額の月別推移</a:t>
          </a:r>
        </a:p>
      </xdr:txBody>
    </xdr:sp>
    <xdr:clientData/>
  </xdr:twoCellAnchor>
  <xdr:twoCellAnchor>
    <xdr:from>
      <xdr:col>5</xdr:col>
      <xdr:colOff>600075</xdr:colOff>
      <xdr:row>6</xdr:row>
      <xdr:rowOff>19050</xdr:rowOff>
    </xdr:from>
    <xdr:to>
      <xdr:col>13</xdr:col>
      <xdr:colOff>590550</xdr:colOff>
      <xdr:row>37</xdr:row>
      <xdr:rowOff>57150</xdr:rowOff>
    </xdr:to>
    <xdr:graphicFrame>
      <xdr:nvGraphicFramePr>
        <xdr:cNvPr id="3" name="Chart 1"/>
        <xdr:cNvGraphicFramePr/>
      </xdr:nvGraphicFramePr>
      <xdr:xfrm>
        <a:off x="4029075" y="1238250"/>
        <a:ext cx="54768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</xdr:row>
      <xdr:rowOff>104775</xdr:rowOff>
    </xdr:from>
    <xdr:to>
      <xdr:col>10</xdr:col>
      <xdr:colOff>590550</xdr:colOff>
      <xdr:row>5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5486400" y="723900"/>
          <a:ext cx="1962150" cy="4286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5</xdr:row>
      <xdr:rowOff>161925</xdr:rowOff>
    </xdr:from>
    <xdr:to>
      <xdr:col>19</xdr:col>
      <xdr:colOff>561975</xdr:colOff>
      <xdr:row>36</xdr:row>
      <xdr:rowOff>123825</xdr:rowOff>
    </xdr:to>
    <xdr:graphicFrame>
      <xdr:nvGraphicFramePr>
        <xdr:cNvPr id="5" name="Chart 2"/>
        <xdr:cNvGraphicFramePr/>
      </xdr:nvGraphicFramePr>
      <xdr:xfrm>
        <a:off x="8124825" y="1219200"/>
        <a:ext cx="549592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7</xdr:col>
      <xdr:colOff>676275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1257300"/>
        <a:ext cx="54768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28575</xdr:rowOff>
    </xdr:from>
    <xdr:to>
      <xdr:col>10</xdr:col>
      <xdr:colOff>628650</xdr:colOff>
      <xdr:row>2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2752725" y="28575"/>
          <a:ext cx="4733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《</a:t>
          </a:r>
          <a:r>
            <a:rPr lang="en-US" cap="none" sz="3600" b="1" i="0" u="none" baseline="0"/>
            <a:t>プロパンガス</a:t>
          </a:r>
          <a:r>
            <a:rPr lang="en-US" cap="none" sz="3600" b="1" i="0" u="none" baseline="0"/>
            <a:t>》</a:t>
          </a:r>
          <a:r>
            <a:rPr lang="en-US" cap="none" sz="3600" b="1" i="0" u="none" baseline="0"/>
            <a:t>使用量・</a:t>
          </a:r>
          <a:r>
            <a:rPr lang="en-US" cap="none" sz="3600" b="1" i="0" u="none" baseline="0"/>
            <a:t>CO2</a:t>
          </a:r>
          <a:r>
            <a:rPr lang="en-US" cap="none" sz="3600" b="1" i="0" u="none" baseline="0"/>
            <a:t>排出量・金額の月別推移</a:t>
          </a:r>
        </a:p>
      </xdr:txBody>
    </xdr:sp>
    <xdr:clientData/>
  </xdr:twoCellAnchor>
  <xdr:twoCellAnchor>
    <xdr:from>
      <xdr:col>5</xdr:col>
      <xdr:colOff>561975</xdr:colOff>
      <xdr:row>6</xdr:row>
      <xdr:rowOff>66675</xdr:rowOff>
    </xdr:from>
    <xdr:to>
      <xdr:col>13</xdr:col>
      <xdr:colOff>495300</xdr:colOff>
      <xdr:row>36</xdr:row>
      <xdr:rowOff>161925</xdr:rowOff>
    </xdr:to>
    <xdr:graphicFrame>
      <xdr:nvGraphicFramePr>
        <xdr:cNvPr id="3" name="Chart 1"/>
        <xdr:cNvGraphicFramePr/>
      </xdr:nvGraphicFramePr>
      <xdr:xfrm>
        <a:off x="3990975" y="1314450"/>
        <a:ext cx="541972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</xdr:row>
      <xdr:rowOff>104775</xdr:rowOff>
    </xdr:from>
    <xdr:to>
      <xdr:col>10</xdr:col>
      <xdr:colOff>590550</xdr:colOff>
      <xdr:row>5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5486400" y="733425"/>
          <a:ext cx="1962150" cy="4381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514350</xdr:colOff>
      <xdr:row>6</xdr:row>
      <xdr:rowOff>66675</xdr:rowOff>
    </xdr:from>
    <xdr:to>
      <xdr:col>19</xdr:col>
      <xdr:colOff>476250</xdr:colOff>
      <xdr:row>36</xdr:row>
      <xdr:rowOff>161925</xdr:rowOff>
    </xdr:to>
    <xdr:graphicFrame>
      <xdr:nvGraphicFramePr>
        <xdr:cNvPr id="5" name="Chart 2"/>
        <xdr:cNvGraphicFramePr/>
      </xdr:nvGraphicFramePr>
      <xdr:xfrm>
        <a:off x="8058150" y="1314450"/>
        <a:ext cx="547687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7</xdr:col>
      <xdr:colOff>676275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1257300"/>
        <a:ext cx="54768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28575</xdr:rowOff>
    </xdr:from>
    <xdr:to>
      <xdr:col>10</xdr:col>
      <xdr:colOff>628650</xdr:colOff>
      <xdr:row>2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2752725" y="28575"/>
          <a:ext cx="4733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《</a:t>
          </a:r>
          <a:r>
            <a:rPr lang="en-US" cap="none" sz="3600" b="1" i="0" u="none" baseline="0"/>
            <a:t>水道</a:t>
          </a:r>
          <a:r>
            <a:rPr lang="en-US" cap="none" sz="3600" b="1" i="0" u="none" baseline="0"/>
            <a:t>》</a:t>
          </a:r>
          <a:r>
            <a:rPr lang="en-US" cap="none" sz="3600" b="1" i="0" u="none" baseline="0"/>
            <a:t>使用量・</a:t>
          </a:r>
          <a:r>
            <a:rPr lang="en-US" cap="none" sz="3600" b="1" i="0" u="none" baseline="0"/>
            <a:t>CO2</a:t>
          </a:r>
          <a:r>
            <a:rPr lang="en-US" cap="none" sz="3600" b="1" i="0" u="none" baseline="0"/>
            <a:t>排出量・金額の月別推移</a:t>
          </a:r>
        </a:p>
      </xdr:txBody>
    </xdr:sp>
    <xdr:clientData/>
  </xdr:twoCellAnchor>
  <xdr:twoCellAnchor>
    <xdr:from>
      <xdr:col>8</xdr:col>
      <xdr:colOff>0</xdr:colOff>
      <xdr:row>3</xdr:row>
      <xdr:rowOff>104775</xdr:rowOff>
    </xdr:from>
    <xdr:to>
      <xdr:col>10</xdr:col>
      <xdr:colOff>590550</xdr:colOff>
      <xdr:row>5</xdr:row>
      <xdr:rowOff>85725</xdr:rowOff>
    </xdr:to>
    <xdr:sp>
      <xdr:nvSpPr>
        <xdr:cNvPr id="3" name="AutoShape 6"/>
        <xdr:cNvSpPr>
          <a:spLocks/>
        </xdr:cNvSpPr>
      </xdr:nvSpPr>
      <xdr:spPr>
        <a:xfrm>
          <a:off x="5486400" y="733425"/>
          <a:ext cx="1962150" cy="4381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76200</xdr:rowOff>
    </xdr:from>
    <xdr:to>
      <xdr:col>13</xdr:col>
      <xdr:colOff>466725</xdr:colOff>
      <xdr:row>36</xdr:row>
      <xdr:rowOff>152400</xdr:rowOff>
    </xdr:to>
    <xdr:graphicFrame>
      <xdr:nvGraphicFramePr>
        <xdr:cNvPr id="4" name="Chart 1"/>
        <xdr:cNvGraphicFramePr/>
      </xdr:nvGraphicFramePr>
      <xdr:xfrm>
        <a:off x="3933825" y="1323975"/>
        <a:ext cx="54483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428625</xdr:colOff>
      <xdr:row>5</xdr:row>
      <xdr:rowOff>142875</xdr:rowOff>
    </xdr:from>
    <xdr:to>
      <xdr:col>19</xdr:col>
      <xdr:colOff>333375</xdr:colOff>
      <xdr:row>36</xdr:row>
      <xdr:rowOff>66675</xdr:rowOff>
    </xdr:to>
    <xdr:graphicFrame>
      <xdr:nvGraphicFramePr>
        <xdr:cNvPr id="5" name="Chart 2"/>
        <xdr:cNvGraphicFramePr/>
      </xdr:nvGraphicFramePr>
      <xdr:xfrm>
        <a:off x="7972425" y="1228725"/>
        <a:ext cx="5419725" cy="494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7</xdr:col>
      <xdr:colOff>676275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1257300"/>
        <a:ext cx="54768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28575</xdr:rowOff>
    </xdr:from>
    <xdr:to>
      <xdr:col>10</xdr:col>
      <xdr:colOff>628650</xdr:colOff>
      <xdr:row>2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2752725" y="28575"/>
          <a:ext cx="4733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《</a:t>
          </a:r>
          <a:r>
            <a:rPr lang="en-US" cap="none" sz="3600" b="1" i="0" u="none" baseline="0"/>
            <a:t>灯油</a:t>
          </a:r>
          <a:r>
            <a:rPr lang="en-US" cap="none" sz="3600" b="1" i="0" u="none" baseline="0"/>
            <a:t>》</a:t>
          </a:r>
          <a:r>
            <a:rPr lang="en-US" cap="none" sz="3600" b="1" i="0" u="none" baseline="0"/>
            <a:t>使用量・</a:t>
          </a:r>
          <a:r>
            <a:rPr lang="en-US" cap="none" sz="3600" b="1" i="0" u="none" baseline="0"/>
            <a:t>CO2</a:t>
          </a:r>
          <a:r>
            <a:rPr lang="en-US" cap="none" sz="3600" b="1" i="0" u="none" baseline="0"/>
            <a:t>排出量・金額の月別推移</a:t>
          </a:r>
        </a:p>
      </xdr:txBody>
    </xdr:sp>
    <xdr:clientData/>
  </xdr:twoCellAnchor>
  <xdr:twoCellAnchor>
    <xdr:from>
      <xdr:col>8</xdr:col>
      <xdr:colOff>0</xdr:colOff>
      <xdr:row>3</xdr:row>
      <xdr:rowOff>104775</xdr:rowOff>
    </xdr:from>
    <xdr:to>
      <xdr:col>10</xdr:col>
      <xdr:colOff>590550</xdr:colOff>
      <xdr:row>5</xdr:row>
      <xdr:rowOff>85725</xdr:rowOff>
    </xdr:to>
    <xdr:sp>
      <xdr:nvSpPr>
        <xdr:cNvPr id="3" name="AutoShape 6"/>
        <xdr:cNvSpPr>
          <a:spLocks/>
        </xdr:cNvSpPr>
      </xdr:nvSpPr>
      <xdr:spPr>
        <a:xfrm>
          <a:off x="5486400" y="733425"/>
          <a:ext cx="1962150" cy="4381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152400</xdr:rowOff>
    </xdr:from>
    <xdr:to>
      <xdr:col>13</xdr:col>
      <xdr:colOff>552450</xdr:colOff>
      <xdr:row>37</xdr:row>
      <xdr:rowOff>19050</xdr:rowOff>
    </xdr:to>
    <xdr:graphicFrame>
      <xdr:nvGraphicFramePr>
        <xdr:cNvPr id="4" name="Chart 1"/>
        <xdr:cNvGraphicFramePr/>
      </xdr:nvGraphicFramePr>
      <xdr:xfrm>
        <a:off x="3943350" y="1238250"/>
        <a:ext cx="552450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514350</xdr:colOff>
      <xdr:row>5</xdr:row>
      <xdr:rowOff>142875</xdr:rowOff>
    </xdr:from>
    <xdr:to>
      <xdr:col>19</xdr:col>
      <xdr:colOff>428625</xdr:colOff>
      <xdr:row>37</xdr:row>
      <xdr:rowOff>19050</xdr:rowOff>
    </xdr:to>
    <xdr:graphicFrame>
      <xdr:nvGraphicFramePr>
        <xdr:cNvPr id="5" name="Chart 2"/>
        <xdr:cNvGraphicFramePr/>
      </xdr:nvGraphicFramePr>
      <xdr:xfrm>
        <a:off x="8058150" y="1228725"/>
        <a:ext cx="542925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7</xdr:col>
      <xdr:colOff>676275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1257300"/>
        <a:ext cx="54768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28575</xdr:rowOff>
    </xdr:from>
    <xdr:to>
      <xdr:col>10</xdr:col>
      <xdr:colOff>628650</xdr:colOff>
      <xdr:row>2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2752725" y="28575"/>
          <a:ext cx="4733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《</a:t>
          </a:r>
          <a:r>
            <a:rPr lang="en-US" cap="none" sz="3600" b="1" i="0" u="none" baseline="0"/>
            <a:t>軽油</a:t>
          </a:r>
          <a:r>
            <a:rPr lang="en-US" cap="none" sz="3600" b="1" i="0" u="none" baseline="0"/>
            <a:t>》</a:t>
          </a:r>
          <a:r>
            <a:rPr lang="en-US" cap="none" sz="3600" b="1" i="0" u="none" baseline="0"/>
            <a:t>使用量・</a:t>
          </a:r>
          <a:r>
            <a:rPr lang="en-US" cap="none" sz="3600" b="1" i="0" u="none" baseline="0"/>
            <a:t>CO2</a:t>
          </a:r>
          <a:r>
            <a:rPr lang="en-US" cap="none" sz="3600" b="1" i="0" u="none" baseline="0"/>
            <a:t>排出量・金額の月別推移</a:t>
          </a:r>
        </a:p>
      </xdr:txBody>
    </xdr:sp>
    <xdr:clientData/>
  </xdr:twoCellAnchor>
  <xdr:twoCellAnchor>
    <xdr:from>
      <xdr:col>8</xdr:col>
      <xdr:colOff>0</xdr:colOff>
      <xdr:row>3</xdr:row>
      <xdr:rowOff>104775</xdr:rowOff>
    </xdr:from>
    <xdr:to>
      <xdr:col>10</xdr:col>
      <xdr:colOff>590550</xdr:colOff>
      <xdr:row>5</xdr:row>
      <xdr:rowOff>85725</xdr:rowOff>
    </xdr:to>
    <xdr:sp>
      <xdr:nvSpPr>
        <xdr:cNvPr id="3" name="AutoShape 6"/>
        <xdr:cNvSpPr>
          <a:spLocks/>
        </xdr:cNvSpPr>
      </xdr:nvSpPr>
      <xdr:spPr>
        <a:xfrm>
          <a:off x="5486400" y="733425"/>
          <a:ext cx="1962150" cy="4381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6</xdr:row>
      <xdr:rowOff>57150</xdr:rowOff>
    </xdr:from>
    <xdr:to>
      <xdr:col>13</xdr:col>
      <xdr:colOff>523875</xdr:colOff>
      <xdr:row>37</xdr:row>
      <xdr:rowOff>85725</xdr:rowOff>
    </xdr:to>
    <xdr:graphicFrame>
      <xdr:nvGraphicFramePr>
        <xdr:cNvPr id="4" name="Chart 1"/>
        <xdr:cNvGraphicFramePr/>
      </xdr:nvGraphicFramePr>
      <xdr:xfrm>
        <a:off x="3981450" y="1304925"/>
        <a:ext cx="545782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6</xdr:row>
      <xdr:rowOff>9525</xdr:rowOff>
    </xdr:from>
    <xdr:to>
      <xdr:col>19</xdr:col>
      <xdr:colOff>381000</xdr:colOff>
      <xdr:row>37</xdr:row>
      <xdr:rowOff>47625</xdr:rowOff>
    </xdr:to>
    <xdr:graphicFrame>
      <xdr:nvGraphicFramePr>
        <xdr:cNvPr id="5" name="Chart 2"/>
        <xdr:cNvGraphicFramePr/>
      </xdr:nvGraphicFramePr>
      <xdr:xfrm>
        <a:off x="8001000" y="1257300"/>
        <a:ext cx="5438775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7</xdr:col>
      <xdr:colOff>676275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1257300"/>
        <a:ext cx="54768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0</xdr:row>
      <xdr:rowOff>28575</xdr:rowOff>
    </xdr:from>
    <xdr:to>
      <xdr:col>10</xdr:col>
      <xdr:colOff>628650</xdr:colOff>
      <xdr:row>2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2752725" y="28575"/>
          <a:ext cx="4733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《</a:t>
          </a:r>
          <a:r>
            <a:rPr lang="en-US" cap="none" sz="3600" b="1" i="0" u="none" baseline="0"/>
            <a:t>ｶﾞｿﾘﾝ</a:t>
          </a:r>
          <a:r>
            <a:rPr lang="en-US" cap="none" sz="3600" b="1" i="0" u="none" baseline="0"/>
            <a:t>》</a:t>
          </a:r>
          <a:r>
            <a:rPr lang="en-US" cap="none" sz="3600" b="1" i="0" u="none" baseline="0"/>
            <a:t>使用量・</a:t>
          </a:r>
          <a:r>
            <a:rPr lang="en-US" cap="none" sz="3600" b="1" i="0" u="none" baseline="0"/>
            <a:t>CO2</a:t>
          </a:r>
          <a:r>
            <a:rPr lang="en-US" cap="none" sz="3600" b="1" i="0" u="none" baseline="0"/>
            <a:t>排出量・金額の月別推移</a:t>
          </a:r>
        </a:p>
      </xdr:txBody>
    </xdr:sp>
    <xdr:clientData/>
  </xdr:twoCellAnchor>
  <xdr:twoCellAnchor>
    <xdr:from>
      <xdr:col>8</xdr:col>
      <xdr:colOff>0</xdr:colOff>
      <xdr:row>3</xdr:row>
      <xdr:rowOff>104775</xdr:rowOff>
    </xdr:from>
    <xdr:to>
      <xdr:col>10</xdr:col>
      <xdr:colOff>590550</xdr:colOff>
      <xdr:row>5</xdr:row>
      <xdr:rowOff>85725</xdr:rowOff>
    </xdr:to>
    <xdr:sp>
      <xdr:nvSpPr>
        <xdr:cNvPr id="3" name="AutoShape 6"/>
        <xdr:cNvSpPr>
          <a:spLocks/>
        </xdr:cNvSpPr>
      </xdr:nvSpPr>
      <xdr:spPr>
        <a:xfrm>
          <a:off x="5486400" y="733425"/>
          <a:ext cx="1962150" cy="4381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38100</xdr:rowOff>
    </xdr:from>
    <xdr:to>
      <xdr:col>13</xdr:col>
      <xdr:colOff>514350</xdr:colOff>
      <xdr:row>37</xdr:row>
      <xdr:rowOff>76200</xdr:rowOff>
    </xdr:to>
    <xdr:graphicFrame>
      <xdr:nvGraphicFramePr>
        <xdr:cNvPr id="4" name="Chart 1"/>
        <xdr:cNvGraphicFramePr/>
      </xdr:nvGraphicFramePr>
      <xdr:xfrm>
        <a:off x="3971925" y="1285875"/>
        <a:ext cx="54578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409575</xdr:colOff>
      <xdr:row>5</xdr:row>
      <xdr:rowOff>152400</xdr:rowOff>
    </xdr:from>
    <xdr:to>
      <xdr:col>19</xdr:col>
      <xdr:colOff>333375</xdr:colOff>
      <xdr:row>37</xdr:row>
      <xdr:rowOff>28575</xdr:rowOff>
    </xdr:to>
    <xdr:graphicFrame>
      <xdr:nvGraphicFramePr>
        <xdr:cNvPr id="5" name="Chart 2"/>
        <xdr:cNvGraphicFramePr/>
      </xdr:nvGraphicFramePr>
      <xdr:xfrm>
        <a:off x="7953375" y="1238250"/>
        <a:ext cx="5438775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76200</xdr:rowOff>
    </xdr:from>
    <xdr:to>
      <xdr:col>23</xdr:col>
      <xdr:colOff>371475</xdr:colOff>
      <xdr:row>60</xdr:row>
      <xdr:rowOff>95250</xdr:rowOff>
    </xdr:to>
    <xdr:sp>
      <xdr:nvSpPr>
        <xdr:cNvPr id="1" name="AutoShape 6"/>
        <xdr:cNvSpPr>
          <a:spLocks/>
        </xdr:cNvSpPr>
      </xdr:nvSpPr>
      <xdr:spPr>
        <a:xfrm>
          <a:off x="142875" y="7448550"/>
          <a:ext cx="10239375" cy="3676650"/>
        </a:xfrm>
        <a:prstGeom prst="roundRect">
          <a:avLst/>
        </a:prstGeom>
        <a:solidFill>
          <a:srgbClr val="FFFFFF"/>
        </a:solidFill>
        <a:ln w="22225" cmpd="sng">
          <a:solidFill>
            <a:srgbClr val="FF00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●エコ豆知識●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冷蔵庫の使い方でこんなに省エネ！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設定温度を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強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47.6kg-CO2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杉の木：約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詰め込み量を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半分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33.8kg-CO2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杉の木：約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2.4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扉の開閉回数を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半分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8.0kg-CO2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杉の木：約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13</xdr:col>
      <xdr:colOff>190500</xdr:colOff>
      <xdr:row>35</xdr:row>
      <xdr:rowOff>19050</xdr:rowOff>
    </xdr:from>
    <xdr:to>
      <xdr:col>23</xdr:col>
      <xdr:colOff>85725</xdr:colOff>
      <xdr:row>59</xdr:row>
      <xdr:rowOff>76200</xdr:rowOff>
    </xdr:to>
    <xdr:sp>
      <xdr:nvSpPr>
        <xdr:cNvPr id="2" name="横巻き 25"/>
        <xdr:cNvSpPr>
          <a:spLocks/>
        </xdr:cNvSpPr>
      </xdr:nvSpPr>
      <xdr:spPr>
        <a:xfrm>
          <a:off x="5915025" y="7524750"/>
          <a:ext cx="4181475" cy="3448050"/>
        </a:xfrm>
        <a:prstGeom prst="horizontalScroll">
          <a:avLst>
            <a:gd name="adj" fmla="val -47125"/>
          </a:avLst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47</xdr:row>
      <xdr:rowOff>76200</xdr:rowOff>
    </xdr:from>
    <xdr:to>
      <xdr:col>6</xdr:col>
      <xdr:colOff>323850</xdr:colOff>
      <xdr:row>55</xdr:row>
      <xdr:rowOff>114300</xdr:rowOff>
    </xdr:to>
    <xdr:sp>
      <xdr:nvSpPr>
        <xdr:cNvPr id="3" name="AutoShape 22"/>
        <xdr:cNvSpPr>
          <a:spLocks/>
        </xdr:cNvSpPr>
      </xdr:nvSpPr>
      <xdr:spPr>
        <a:xfrm>
          <a:off x="371475" y="9296400"/>
          <a:ext cx="2676525" cy="1181100"/>
        </a:xfrm>
        <a:prstGeom prst="foldedCorner">
          <a:avLst/>
        </a:prstGeom>
        <a:solidFill>
          <a:srgbClr val="FFFFCC"/>
        </a:solidFill>
        <a:ln w="9525" cmpd="sng">
          <a:solidFill>
            <a:srgbClr val="CC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47</xdr:row>
      <xdr:rowOff>104775</xdr:rowOff>
    </xdr:from>
    <xdr:to>
      <xdr:col>6</xdr:col>
      <xdr:colOff>266700</xdr:colOff>
      <xdr:row>48</xdr:row>
      <xdr:rowOff>47625</xdr:rowOff>
    </xdr:to>
    <xdr:sp>
      <xdr:nvSpPr>
        <xdr:cNvPr id="4" name="Oval 23"/>
        <xdr:cNvSpPr>
          <a:spLocks/>
        </xdr:cNvSpPr>
      </xdr:nvSpPr>
      <xdr:spPr>
        <a:xfrm>
          <a:off x="2905125" y="9324975"/>
          <a:ext cx="85725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142875</xdr:colOff>
      <xdr:row>47</xdr:row>
      <xdr:rowOff>104775</xdr:rowOff>
    </xdr:from>
    <xdr:ext cx="1924050" cy="200025"/>
    <xdr:sp>
      <xdr:nvSpPr>
        <xdr:cNvPr id="5" name="Text Box 24"/>
        <xdr:cNvSpPr txBox="1">
          <a:spLocks noChangeArrowheads="1"/>
        </xdr:cNvSpPr>
      </xdr:nvSpPr>
      <xdr:spPr>
        <a:xfrm>
          <a:off x="590550" y="9324975"/>
          <a:ext cx="1924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熱い物は冷ましてから保存！</a:t>
          </a:r>
        </a:p>
      </xdr:txBody>
    </xdr:sp>
    <xdr:clientData/>
  </xdr:oneCellAnchor>
  <xdr:twoCellAnchor>
    <xdr:from>
      <xdr:col>1</xdr:col>
      <xdr:colOff>333375</xdr:colOff>
      <xdr:row>47</xdr:row>
      <xdr:rowOff>114300</xdr:rowOff>
    </xdr:from>
    <xdr:to>
      <xdr:col>2</xdr:col>
      <xdr:colOff>57150</xdr:colOff>
      <xdr:row>48</xdr:row>
      <xdr:rowOff>57150</xdr:rowOff>
    </xdr:to>
    <xdr:sp>
      <xdr:nvSpPr>
        <xdr:cNvPr id="6" name="Oval 25"/>
        <xdr:cNvSpPr>
          <a:spLocks/>
        </xdr:cNvSpPr>
      </xdr:nvSpPr>
      <xdr:spPr>
        <a:xfrm>
          <a:off x="419100" y="9334500"/>
          <a:ext cx="85725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49</xdr:row>
      <xdr:rowOff>47625</xdr:rowOff>
    </xdr:from>
    <xdr:to>
      <xdr:col>6</xdr:col>
      <xdr:colOff>333375</xdr:colOff>
      <xdr:row>55</xdr:row>
      <xdr:rowOff>9525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409575" y="9553575"/>
          <a:ext cx="26479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温かいものをそのまま冷蔵庫に入れていませんか？庫内の温度が上がり、冷やすのに余分なエネルギーが消費されるのでご注意。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295275</xdr:colOff>
      <xdr:row>61</xdr:row>
      <xdr:rowOff>28575</xdr:rowOff>
    </xdr:from>
    <xdr:to>
      <xdr:col>21</xdr:col>
      <xdr:colOff>19050</xdr:colOff>
      <xdr:row>65</xdr:row>
      <xdr:rowOff>123825</xdr:rowOff>
    </xdr:to>
    <xdr:sp>
      <xdr:nvSpPr>
        <xdr:cNvPr id="8" name="Text Box 39"/>
        <xdr:cNvSpPr txBox="1">
          <a:spLocks noChangeArrowheads="1"/>
        </xdr:cNvSpPr>
      </xdr:nvSpPr>
      <xdr:spPr>
        <a:xfrm>
          <a:off x="381000" y="11191875"/>
          <a:ext cx="87915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家庭の省エネ徹底ガイド　春夏秋冬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資源エネルギー庁）より作成。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(kg-CO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は、上記表の係数を用いて算出。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杉の木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年間に吸収する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量＝約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14kg-CO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地球温暖化防止のための緑の吸収源対策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林野庁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を用い換算。</a:t>
          </a:r>
        </a:p>
      </xdr:txBody>
    </xdr:sp>
    <xdr:clientData/>
  </xdr:twoCellAnchor>
  <xdr:twoCellAnchor>
    <xdr:from>
      <xdr:col>14</xdr:col>
      <xdr:colOff>9525</xdr:colOff>
      <xdr:row>55</xdr:row>
      <xdr:rowOff>19050</xdr:rowOff>
    </xdr:from>
    <xdr:to>
      <xdr:col>24</xdr:col>
      <xdr:colOff>57150</xdr:colOff>
      <xdr:row>57</xdr:row>
      <xdr:rowOff>104775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6162675" y="10382250"/>
          <a:ext cx="4333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出典：経済産業省　総合資源エネルギー調査会　省エネルギー基準部会（第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回）資料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「トップランナー基準の現状等について」（平成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</a:t>
          </a:r>
        </a:p>
      </xdr:txBody>
    </xdr:sp>
    <xdr:clientData/>
  </xdr:twoCellAnchor>
  <xdr:twoCellAnchor editAs="oneCell">
    <xdr:from>
      <xdr:col>20</xdr:col>
      <xdr:colOff>123825</xdr:colOff>
      <xdr:row>0</xdr:row>
      <xdr:rowOff>47625</xdr:rowOff>
    </xdr:from>
    <xdr:to>
      <xdr:col>21</xdr:col>
      <xdr:colOff>209550</xdr:colOff>
      <xdr:row>2</xdr:row>
      <xdr:rowOff>38100</xdr:rowOff>
    </xdr:to>
    <xdr:pic>
      <xdr:nvPicPr>
        <xdr:cNvPr id="10" name="Picture 95" descr="MCj039540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4762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38100</xdr:rowOff>
    </xdr:from>
    <xdr:to>
      <xdr:col>5</xdr:col>
      <xdr:colOff>323850</xdr:colOff>
      <xdr:row>2</xdr:row>
      <xdr:rowOff>38100</xdr:rowOff>
    </xdr:to>
    <xdr:pic>
      <xdr:nvPicPr>
        <xdr:cNvPr id="11" name="Picture 96" descr="MCj039540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81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400050</xdr:colOff>
      <xdr:row>5</xdr:row>
      <xdr:rowOff>28575</xdr:rowOff>
    </xdr:from>
    <xdr:ext cx="190500" cy="152400"/>
    <xdr:sp>
      <xdr:nvSpPr>
        <xdr:cNvPr id="12" name="Text Box 280"/>
        <xdr:cNvSpPr txBox="1">
          <a:spLocks noChangeArrowheads="1"/>
        </xdr:cNvSpPr>
      </xdr:nvSpPr>
      <xdr:spPr>
        <a:xfrm>
          <a:off x="2495550" y="11430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oneCellAnchor>
  <xdr:twoCellAnchor>
    <xdr:from>
      <xdr:col>5</xdr:col>
      <xdr:colOff>619125</xdr:colOff>
      <xdr:row>0</xdr:row>
      <xdr:rowOff>114300</xdr:rowOff>
    </xdr:from>
    <xdr:to>
      <xdr:col>19</xdr:col>
      <xdr:colOff>228600</xdr:colOff>
      <xdr:row>1</xdr:row>
      <xdr:rowOff>219075</xdr:rowOff>
    </xdr:to>
    <xdr:sp>
      <xdr:nvSpPr>
        <xdr:cNvPr id="13" name="WordArt 283"/>
        <xdr:cNvSpPr>
          <a:spLocks/>
        </xdr:cNvSpPr>
      </xdr:nvSpPr>
      <xdr:spPr>
        <a:xfrm>
          <a:off x="2714625" y="114300"/>
          <a:ext cx="58102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HG創英角ﾎﾟｯﾌﾟ体"/>
              <a:cs typeface="HG創英角ﾎﾟｯﾌﾟ体"/>
            </a:rPr>
            <a:t>環境家計簿にチャレンジ！</a:t>
          </a:r>
        </a:p>
      </xdr:txBody>
    </xdr:sp>
    <xdr:clientData/>
  </xdr:twoCellAnchor>
  <xdr:oneCellAnchor>
    <xdr:from>
      <xdr:col>6</xdr:col>
      <xdr:colOff>228600</xdr:colOff>
      <xdr:row>35</xdr:row>
      <xdr:rowOff>57150</xdr:rowOff>
    </xdr:from>
    <xdr:ext cx="1543050" cy="219075"/>
    <xdr:sp>
      <xdr:nvSpPr>
        <xdr:cNvPr id="14" name="Text Box 8"/>
        <xdr:cNvSpPr txBox="1">
          <a:spLocks noChangeArrowheads="1"/>
        </xdr:cNvSpPr>
      </xdr:nvSpPr>
      <xdr:spPr>
        <a:xfrm>
          <a:off x="2952750" y="7562850"/>
          <a:ext cx="1543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</a:rPr>
            <a:t>キッチン編：冷蔵庫</a:t>
          </a:r>
        </a:p>
      </xdr:txBody>
    </xdr:sp>
    <xdr:clientData/>
  </xdr:oneCellAnchor>
  <xdr:twoCellAnchor>
    <xdr:from>
      <xdr:col>6</xdr:col>
      <xdr:colOff>171450</xdr:colOff>
      <xdr:row>37</xdr:row>
      <xdr:rowOff>9525</xdr:rowOff>
    </xdr:from>
    <xdr:to>
      <xdr:col>12</xdr:col>
      <xdr:colOff>247650</xdr:colOff>
      <xdr:row>37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895600" y="7800975"/>
          <a:ext cx="2647950" cy="0"/>
        </a:xfrm>
        <a:prstGeom prst="line">
          <a:avLst/>
        </a:prstGeom>
        <a:noFill/>
        <a:ln w="28575" cmpd="thinThick">
          <a:solidFill>
            <a:srgbClr val="FF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133350</xdr:colOff>
      <xdr:row>38</xdr:row>
      <xdr:rowOff>19050</xdr:rowOff>
    </xdr:from>
    <xdr:ext cx="3295650" cy="209550"/>
    <xdr:sp>
      <xdr:nvSpPr>
        <xdr:cNvPr id="16" name="Text Box 40"/>
        <xdr:cNvSpPr txBox="1">
          <a:spLocks noChangeArrowheads="1"/>
        </xdr:cNvSpPr>
      </xdr:nvSpPr>
      <xdr:spPr>
        <a:xfrm>
          <a:off x="6715125" y="7953375"/>
          <a:ext cx="3295650" cy="209550"/>
        </a:xfrm>
        <a:prstGeom prst="rect">
          <a:avLst/>
        </a:prstGeom>
        <a:noFill/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27432" tIns="18288" rIns="0" bIns="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＜家庭における機器別の消費電力量の内訳＞</a:t>
          </a:r>
        </a:p>
      </xdr:txBody>
    </xdr:sp>
    <xdr:clientData/>
  </xdr:oneCellAnchor>
  <xdr:twoCellAnchor editAs="oneCell">
    <xdr:from>
      <xdr:col>14</xdr:col>
      <xdr:colOff>57150</xdr:colOff>
      <xdr:row>39</xdr:row>
      <xdr:rowOff>9525</xdr:rowOff>
    </xdr:from>
    <xdr:to>
      <xdr:col>23</xdr:col>
      <xdr:colOff>76200</xdr:colOff>
      <xdr:row>54</xdr:row>
      <xdr:rowOff>104775</xdr:rowOff>
    </xdr:to>
    <xdr:pic>
      <xdr:nvPicPr>
        <xdr:cNvPr id="17" name="図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8086725"/>
          <a:ext cx="38766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352425</xdr:colOff>
      <xdr:row>36</xdr:row>
      <xdr:rowOff>38100</xdr:rowOff>
    </xdr:from>
    <xdr:ext cx="3257550" cy="219075"/>
    <xdr:sp>
      <xdr:nvSpPr>
        <xdr:cNvPr id="18" name="Text Box 231"/>
        <xdr:cNvSpPr txBox="1">
          <a:spLocks noChangeArrowheads="1"/>
        </xdr:cNvSpPr>
      </xdr:nvSpPr>
      <xdr:spPr>
        <a:xfrm>
          <a:off x="6076950" y="7686675"/>
          <a:ext cx="3257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～家庭でいちばん電力を消費するものは？～</a:t>
          </a:r>
        </a:p>
      </xdr:txBody>
    </xdr:sp>
    <xdr:clientData/>
  </xdr:oneCellAnchor>
  <xdr:twoCellAnchor>
    <xdr:from>
      <xdr:col>6</xdr:col>
      <xdr:colOff>371475</xdr:colOff>
      <xdr:row>47</xdr:row>
      <xdr:rowOff>66675</xdr:rowOff>
    </xdr:from>
    <xdr:to>
      <xdr:col>13</xdr:col>
      <xdr:colOff>47625</xdr:colOff>
      <xdr:row>55</xdr:row>
      <xdr:rowOff>104775</xdr:rowOff>
    </xdr:to>
    <xdr:sp>
      <xdr:nvSpPr>
        <xdr:cNvPr id="19" name="AutoShape 22"/>
        <xdr:cNvSpPr>
          <a:spLocks/>
        </xdr:cNvSpPr>
      </xdr:nvSpPr>
      <xdr:spPr>
        <a:xfrm>
          <a:off x="3095625" y="9286875"/>
          <a:ext cx="2676525" cy="1181100"/>
        </a:xfrm>
        <a:prstGeom prst="foldedCorner">
          <a:avLst/>
        </a:prstGeom>
        <a:solidFill>
          <a:srgbClr val="FFFFCC"/>
        </a:solidFill>
        <a:ln w="9525" cmpd="sng">
          <a:solidFill>
            <a:srgbClr val="CC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47</xdr:row>
      <xdr:rowOff>95250</xdr:rowOff>
    </xdr:from>
    <xdr:to>
      <xdr:col>12</xdr:col>
      <xdr:colOff>419100</xdr:colOff>
      <xdr:row>48</xdr:row>
      <xdr:rowOff>38100</xdr:rowOff>
    </xdr:to>
    <xdr:sp>
      <xdr:nvSpPr>
        <xdr:cNvPr id="20" name="Oval 23"/>
        <xdr:cNvSpPr>
          <a:spLocks/>
        </xdr:cNvSpPr>
      </xdr:nvSpPr>
      <xdr:spPr>
        <a:xfrm>
          <a:off x="5629275" y="9315450"/>
          <a:ext cx="85725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161925</xdr:colOff>
      <xdr:row>47</xdr:row>
      <xdr:rowOff>95250</xdr:rowOff>
    </xdr:from>
    <xdr:ext cx="1381125" cy="209550"/>
    <xdr:sp>
      <xdr:nvSpPr>
        <xdr:cNvPr id="21" name="Text Box 24"/>
        <xdr:cNvSpPr txBox="1">
          <a:spLocks noChangeArrowheads="1"/>
        </xdr:cNvSpPr>
      </xdr:nvSpPr>
      <xdr:spPr>
        <a:xfrm>
          <a:off x="3314700" y="9315450"/>
          <a:ext cx="1381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冷蔵庫の中を整理！</a:t>
          </a:r>
        </a:p>
      </xdr:txBody>
    </xdr:sp>
    <xdr:clientData/>
  </xdr:oneCellAnchor>
  <xdr:twoCellAnchor>
    <xdr:from>
      <xdr:col>6</xdr:col>
      <xdr:colOff>419100</xdr:colOff>
      <xdr:row>47</xdr:row>
      <xdr:rowOff>104775</xdr:rowOff>
    </xdr:from>
    <xdr:to>
      <xdr:col>7</xdr:col>
      <xdr:colOff>76200</xdr:colOff>
      <xdr:row>48</xdr:row>
      <xdr:rowOff>47625</xdr:rowOff>
    </xdr:to>
    <xdr:sp>
      <xdr:nvSpPr>
        <xdr:cNvPr id="22" name="Oval 25"/>
        <xdr:cNvSpPr>
          <a:spLocks/>
        </xdr:cNvSpPr>
      </xdr:nvSpPr>
      <xdr:spPr>
        <a:xfrm>
          <a:off x="3143250" y="9324975"/>
          <a:ext cx="85725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49</xdr:row>
      <xdr:rowOff>38100</xdr:rowOff>
    </xdr:from>
    <xdr:to>
      <xdr:col>13</xdr:col>
      <xdr:colOff>57150</xdr:colOff>
      <xdr:row>57</xdr:row>
      <xdr:rowOff>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3133725" y="9544050"/>
          <a:ext cx="26479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ずっと前に食べ残した食品が、冷蔵庫の奥で眠っていませんか？「とりあえず保存」は、結局食べずに捨てられることが多いようです。また、常温で保存できるものを冷蔵庫に入れていませんか？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35</xdr:row>
      <xdr:rowOff>38100</xdr:rowOff>
    </xdr:from>
    <xdr:to>
      <xdr:col>24</xdr:col>
      <xdr:colOff>0</xdr:colOff>
      <xdr:row>69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161925" y="7581900"/>
          <a:ext cx="10287000" cy="4867275"/>
        </a:xfrm>
        <a:prstGeom prst="roundRect">
          <a:avLst/>
        </a:prstGeom>
        <a:solidFill>
          <a:srgbClr val="FFFFFF"/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●エコ豆知識●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エアコンの温度設定でどのくらい省エネになるの！？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エアコンの</a:t>
          </a:r>
          <a:r>
            <a:rPr lang="en-US" cap="none" sz="11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冷房時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エアコンの温度設定を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に調整すると、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ＣＯ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23.3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-CO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杉の木：約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1.7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エアコンの利用時間でどのくらい省エネになるの！？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エアコンの</a:t>
          </a:r>
          <a:r>
            <a:rPr lang="en-US" cap="none" sz="11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冷房時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温度設定を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として、運転時間を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時間短縮すると、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省エネ効果：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ＣＯ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14.5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-CO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杉の木：約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本分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38100</xdr:colOff>
      <xdr:row>35</xdr:row>
      <xdr:rowOff>123825</xdr:rowOff>
    </xdr:from>
    <xdr:to>
      <xdr:col>23</xdr:col>
      <xdr:colOff>247650</xdr:colOff>
      <xdr:row>68</xdr:row>
      <xdr:rowOff>95250</xdr:rowOff>
    </xdr:to>
    <xdr:sp>
      <xdr:nvSpPr>
        <xdr:cNvPr id="2" name="横巻き 35"/>
        <xdr:cNvSpPr>
          <a:spLocks/>
        </xdr:cNvSpPr>
      </xdr:nvSpPr>
      <xdr:spPr>
        <a:xfrm>
          <a:off x="4914900" y="7667625"/>
          <a:ext cx="5353050" cy="4686300"/>
        </a:xfrm>
        <a:prstGeom prst="horizontalScroll">
          <a:avLst>
            <a:gd name="adj" fmla="val -48143"/>
          </a:avLst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295275</xdr:colOff>
      <xdr:row>0</xdr:row>
      <xdr:rowOff>57150</xdr:rowOff>
    </xdr:from>
    <xdr:to>
      <xdr:col>5</xdr:col>
      <xdr:colOff>342900</xdr:colOff>
      <xdr:row>2</xdr:row>
      <xdr:rowOff>19050</xdr:rowOff>
    </xdr:to>
    <xdr:pic>
      <xdr:nvPicPr>
        <xdr:cNvPr id="3" name="Picture 3" descr="MCj0227921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71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47625</xdr:rowOff>
    </xdr:from>
    <xdr:to>
      <xdr:col>21</xdr:col>
      <xdr:colOff>190500</xdr:colOff>
      <xdr:row>2</xdr:row>
      <xdr:rowOff>9525</xdr:rowOff>
    </xdr:to>
    <xdr:pic>
      <xdr:nvPicPr>
        <xdr:cNvPr id="4" name="Picture 4" descr="MCj0227921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476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8</xdr:col>
      <xdr:colOff>342900</xdr:colOff>
      <xdr:row>64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476250" y="10420350"/>
          <a:ext cx="3457575" cy="1266825"/>
        </a:xfrm>
        <a:prstGeom prst="foldedCorner">
          <a:avLst>
            <a:gd name="adj" fmla="val 42138"/>
          </a:avLst>
        </a:prstGeom>
        <a:solidFill>
          <a:srgbClr val="CCFFCC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266700</xdr:colOff>
      <xdr:row>55</xdr:row>
      <xdr:rowOff>38100</xdr:rowOff>
    </xdr:from>
    <xdr:ext cx="1095375" cy="190500"/>
    <xdr:sp>
      <xdr:nvSpPr>
        <xdr:cNvPr id="6" name="Text Box 11"/>
        <xdr:cNvSpPr txBox="1">
          <a:spLocks noChangeArrowheads="1"/>
        </xdr:cNvSpPr>
      </xdr:nvSpPr>
      <xdr:spPr>
        <a:xfrm>
          <a:off x="714375" y="1043940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快適空調のコツ</a:t>
          </a:r>
        </a:p>
      </xdr:txBody>
    </xdr:sp>
    <xdr:clientData/>
  </xdr:oneCellAnchor>
  <xdr:twoCellAnchor>
    <xdr:from>
      <xdr:col>2</xdr:col>
      <xdr:colOff>85725</xdr:colOff>
      <xdr:row>55</xdr:row>
      <xdr:rowOff>85725</xdr:rowOff>
    </xdr:from>
    <xdr:to>
      <xdr:col>2</xdr:col>
      <xdr:colOff>190500</xdr:colOff>
      <xdr:row>56</xdr:row>
      <xdr:rowOff>38100</xdr:rowOff>
    </xdr:to>
    <xdr:sp>
      <xdr:nvSpPr>
        <xdr:cNvPr id="7" name="Oval 12"/>
        <xdr:cNvSpPr>
          <a:spLocks/>
        </xdr:cNvSpPr>
      </xdr:nvSpPr>
      <xdr:spPr>
        <a:xfrm>
          <a:off x="533400" y="10487025"/>
          <a:ext cx="114300" cy="95250"/>
        </a:xfrm>
        <a:prstGeom prst="ellipse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55</xdr:row>
      <xdr:rowOff>85725</xdr:rowOff>
    </xdr:from>
    <xdr:to>
      <xdr:col>8</xdr:col>
      <xdr:colOff>257175</xdr:colOff>
      <xdr:row>56</xdr:row>
      <xdr:rowOff>38100</xdr:rowOff>
    </xdr:to>
    <xdr:sp>
      <xdr:nvSpPr>
        <xdr:cNvPr id="8" name="Oval 13"/>
        <xdr:cNvSpPr>
          <a:spLocks/>
        </xdr:cNvSpPr>
      </xdr:nvSpPr>
      <xdr:spPr>
        <a:xfrm>
          <a:off x="3743325" y="10487025"/>
          <a:ext cx="104775" cy="95250"/>
        </a:xfrm>
        <a:prstGeom prst="ellipse">
          <a:avLst/>
        </a:prstGeom>
        <a:solidFill>
          <a:srgbClr val="003300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37</xdr:row>
      <xdr:rowOff>104775</xdr:rowOff>
    </xdr:from>
    <xdr:to>
      <xdr:col>10</xdr:col>
      <xdr:colOff>209550</xdr:colOff>
      <xdr:row>37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2038350" y="7934325"/>
          <a:ext cx="2619375" cy="9525"/>
        </a:xfrm>
        <a:prstGeom prst="line">
          <a:avLst/>
        </a:prstGeom>
        <a:noFill/>
        <a:ln w="28575" cmpd="thinThick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142875</xdr:colOff>
      <xdr:row>35</xdr:row>
      <xdr:rowOff>133350</xdr:rowOff>
    </xdr:from>
    <xdr:ext cx="1762125" cy="200025"/>
    <xdr:sp>
      <xdr:nvSpPr>
        <xdr:cNvPr id="10" name="Text Box 15"/>
        <xdr:cNvSpPr txBox="1">
          <a:spLocks noChangeArrowheads="1"/>
        </xdr:cNvSpPr>
      </xdr:nvSpPr>
      <xdr:spPr>
        <a:xfrm>
          <a:off x="2247900" y="7677150"/>
          <a:ext cx="1762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リビング編：エアコン</a:t>
          </a:r>
        </a:p>
      </xdr:txBody>
    </xdr:sp>
    <xdr:clientData/>
  </xdr:oneCellAnchor>
  <xdr:oneCellAnchor>
    <xdr:from>
      <xdr:col>2</xdr:col>
      <xdr:colOff>19050</xdr:colOff>
      <xdr:row>57</xdr:row>
      <xdr:rowOff>19050</xdr:rowOff>
    </xdr:from>
    <xdr:ext cx="3343275" cy="866775"/>
    <xdr:sp>
      <xdr:nvSpPr>
        <xdr:cNvPr id="11" name="Text Box 16"/>
        <xdr:cNvSpPr txBox="1">
          <a:spLocks noChangeArrowheads="1"/>
        </xdr:cNvSpPr>
      </xdr:nvSpPr>
      <xdr:spPr>
        <a:xfrm>
          <a:off x="466725" y="10706100"/>
          <a:ext cx="3343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・ドア・窓の開閉は少なく。　　　　　　　　　　　　　　　　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・レースのカーテンやすだれなどで日差しをカット。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・外出時は、昼間でもカーテンを閉めると効果的。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・扇風機を併用。風が体にあたると涼しく感じます。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</xdr:col>
      <xdr:colOff>104775</xdr:colOff>
      <xdr:row>69</xdr:row>
      <xdr:rowOff>123825</xdr:rowOff>
    </xdr:from>
    <xdr:to>
      <xdr:col>20</xdr:col>
      <xdr:colOff>123825</xdr:colOff>
      <xdr:row>74</xdr:row>
      <xdr:rowOff>76200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90500" y="12515850"/>
          <a:ext cx="8667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家庭の省エネ徹底ガイド　春夏秋冬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資源エネルギー庁）より作成。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(kg-CO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は、上記表の係数を用いて算出。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杉の木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年間に吸収する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量＝約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14kg-CO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地球温暖化防止のための緑の吸収源対策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林野庁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を用い換算。</a:t>
          </a:r>
        </a:p>
      </xdr:txBody>
    </xdr:sp>
    <xdr:clientData/>
  </xdr:twoCellAnchor>
  <xdr:oneCellAnchor>
    <xdr:from>
      <xdr:col>5</xdr:col>
      <xdr:colOff>419100</xdr:colOff>
      <xdr:row>5</xdr:row>
      <xdr:rowOff>19050</xdr:rowOff>
    </xdr:from>
    <xdr:ext cx="190500" cy="133350"/>
    <xdr:sp>
      <xdr:nvSpPr>
        <xdr:cNvPr id="13" name="Text Box 221"/>
        <xdr:cNvSpPr txBox="1">
          <a:spLocks noChangeArrowheads="1"/>
        </xdr:cNvSpPr>
      </xdr:nvSpPr>
      <xdr:spPr>
        <a:xfrm>
          <a:off x="2524125" y="11334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oneCellAnchor>
  <xdr:twoCellAnchor>
    <xdr:from>
      <xdr:col>5</xdr:col>
      <xdr:colOff>619125</xdr:colOff>
      <xdr:row>0</xdr:row>
      <xdr:rowOff>114300</xdr:rowOff>
    </xdr:from>
    <xdr:to>
      <xdr:col>19</xdr:col>
      <xdr:colOff>228600</xdr:colOff>
      <xdr:row>1</xdr:row>
      <xdr:rowOff>219075</xdr:rowOff>
    </xdr:to>
    <xdr:sp>
      <xdr:nvSpPr>
        <xdr:cNvPr id="14" name="WordArt 224"/>
        <xdr:cNvSpPr>
          <a:spLocks/>
        </xdr:cNvSpPr>
      </xdr:nvSpPr>
      <xdr:spPr>
        <a:xfrm>
          <a:off x="2724150" y="114300"/>
          <a:ext cx="58102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HG創英角ﾎﾟｯﾌﾟ体"/>
              <a:cs typeface="HG創英角ﾎﾟｯﾌﾟ体"/>
            </a:rPr>
            <a:t>環境家計簿にチャレンジ！</a:t>
          </a:r>
        </a:p>
      </xdr:txBody>
    </xdr:sp>
    <xdr:clientData/>
  </xdr:twoCellAnchor>
  <xdr:oneCellAnchor>
    <xdr:from>
      <xdr:col>11</xdr:col>
      <xdr:colOff>323850</xdr:colOff>
      <xdr:row>37</xdr:row>
      <xdr:rowOff>38100</xdr:rowOff>
    </xdr:from>
    <xdr:ext cx="3067050" cy="200025"/>
    <xdr:sp>
      <xdr:nvSpPr>
        <xdr:cNvPr id="15" name="Text Box 231"/>
        <xdr:cNvSpPr txBox="1">
          <a:spLocks noChangeArrowheads="1"/>
        </xdr:cNvSpPr>
      </xdr:nvSpPr>
      <xdr:spPr>
        <a:xfrm>
          <a:off x="5200650" y="7867650"/>
          <a:ext cx="3067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～★待機時消費電力を減らしましょう★～</a:t>
          </a:r>
        </a:p>
      </xdr:txBody>
    </xdr:sp>
    <xdr:clientData/>
  </xdr:oneCellAnchor>
  <xdr:oneCellAnchor>
    <xdr:from>
      <xdr:col>11</xdr:col>
      <xdr:colOff>361950</xdr:colOff>
      <xdr:row>39</xdr:row>
      <xdr:rowOff>0</xdr:rowOff>
    </xdr:from>
    <xdr:ext cx="4991100" cy="1704975"/>
    <xdr:sp>
      <xdr:nvSpPr>
        <xdr:cNvPr id="16" name="Text Box 16"/>
        <xdr:cNvSpPr txBox="1">
          <a:spLocks noChangeArrowheads="1"/>
        </xdr:cNvSpPr>
      </xdr:nvSpPr>
      <xdr:spPr>
        <a:xfrm>
          <a:off x="5238750" y="8115300"/>
          <a:ext cx="49911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機器を使用していないのに消費されている電気を　「待機時消費電力」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といいます。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なぜ待機時消費電力が発生するのか？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機能維持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で電力消費（メモリ・内蔵時計・モニター表示のため）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指示待ち状態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で電力消費（リモコンによる指示待ちや、機能を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働かせるための指示待ち）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３．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接続しているだけで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電力消費（機器によっては、コンセントに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つなぐだけで電力消費）</a:t>
          </a:r>
        </a:p>
      </xdr:txBody>
    </xdr:sp>
    <xdr:clientData/>
  </xdr:oneCellAnchor>
  <xdr:oneCellAnchor>
    <xdr:from>
      <xdr:col>11</xdr:col>
      <xdr:colOff>419100</xdr:colOff>
      <xdr:row>64</xdr:row>
      <xdr:rowOff>133350</xdr:rowOff>
    </xdr:from>
    <xdr:ext cx="4333875" cy="409575"/>
    <xdr:sp>
      <xdr:nvSpPr>
        <xdr:cNvPr id="17" name="Text Box 40"/>
        <xdr:cNvSpPr txBox="1">
          <a:spLocks noChangeArrowheads="1"/>
        </xdr:cNvSpPr>
      </xdr:nvSpPr>
      <xdr:spPr>
        <a:xfrm>
          <a:off x="5295900" y="11820525"/>
          <a:ext cx="433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出典：一般財団法人省エネルギーセンター「平成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年度待機時消費電力調査報告書」</a:t>
          </a:r>
        </a:p>
      </xdr:txBody>
    </xdr:sp>
    <xdr:clientData/>
  </xdr:oneCellAnchor>
  <xdr:oneCellAnchor>
    <xdr:from>
      <xdr:col>18</xdr:col>
      <xdr:colOff>38100</xdr:colOff>
      <xdr:row>54</xdr:row>
      <xdr:rowOff>0</xdr:rowOff>
    </xdr:from>
    <xdr:ext cx="2171700" cy="1143000"/>
    <xdr:sp>
      <xdr:nvSpPr>
        <xdr:cNvPr id="18" name="額縁 39"/>
        <xdr:cNvSpPr>
          <a:spLocks/>
        </xdr:cNvSpPr>
      </xdr:nvSpPr>
      <xdr:spPr>
        <a:xfrm>
          <a:off x="7915275" y="10258425"/>
          <a:ext cx="2171700" cy="1143000"/>
        </a:xfrm>
        <a:prstGeom prst="bevel">
          <a:avLst>
            <a:gd name="adj" fmla="val -45148"/>
          </a:avLst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●こまめに主電源を切る。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●長時間使わない機器は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コンセントからプラグを抜く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●オート</a:t>
          </a:r>
          <a:r>
            <a:rPr lang="en-US" cap="none" sz="1100" b="0" i="0" u="none" baseline="0">
              <a:solidFill>
                <a:srgbClr val="000000"/>
              </a:solidFill>
            </a:rPr>
            <a:t>OFF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機能や表示</a:t>
          </a:r>
          <a:r>
            <a:rPr lang="en-US" cap="none" sz="1100" b="0" i="0" u="none" baseline="0">
              <a:solidFill>
                <a:srgbClr val="000000"/>
              </a:solidFill>
            </a:rPr>
            <a:t>OFF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機能を使う。</a:t>
          </a:r>
        </a:p>
      </xdr:txBody>
    </xdr:sp>
    <xdr:clientData/>
  </xdr:oneCellAnchor>
  <xdr:twoCellAnchor>
    <xdr:from>
      <xdr:col>1</xdr:col>
      <xdr:colOff>66675</xdr:colOff>
      <xdr:row>8</xdr:row>
      <xdr:rowOff>304800</xdr:rowOff>
    </xdr:from>
    <xdr:to>
      <xdr:col>18</xdr:col>
      <xdr:colOff>142875</xdr:colOff>
      <xdr:row>67</xdr:row>
      <xdr:rowOff>19050</xdr:rowOff>
    </xdr:to>
    <xdr:grpSp>
      <xdr:nvGrpSpPr>
        <xdr:cNvPr id="19" name="グループ化 43"/>
        <xdr:cNvGrpSpPr>
          <a:grpSpLocks/>
        </xdr:cNvGrpSpPr>
      </xdr:nvGrpSpPr>
      <xdr:grpSpPr>
        <a:xfrm>
          <a:off x="152400" y="2209800"/>
          <a:ext cx="7867650" cy="9925050"/>
          <a:chOff x="24391" y="1442219"/>
          <a:chExt cx="8024234" cy="10540231"/>
        </a:xfrm>
        <a:solidFill>
          <a:srgbClr val="FFFFFF"/>
        </a:solidFill>
      </xdr:grpSpPr>
      <xdr:sp>
        <xdr:nvSpPr>
          <xdr:cNvPr id="20" name="右矢印 38"/>
          <xdr:cNvSpPr>
            <a:spLocks/>
          </xdr:cNvSpPr>
        </xdr:nvSpPr>
        <xdr:spPr>
          <a:xfrm>
            <a:off x="6666451" y="10135275"/>
            <a:ext cx="1017072" cy="608698"/>
          </a:xfrm>
          <a:prstGeom prst="rightArrow">
            <a:avLst>
              <a:gd name="adj1" fmla="val 20851"/>
              <a:gd name="adj2" fmla="val -33356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約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50%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削減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するには？</a:t>
            </a:r>
          </a:p>
        </xdr:txBody>
      </xdr:sp>
      <xdr:grpSp>
        <xdr:nvGrpSpPr>
          <xdr:cNvPr id="21" name="グループ化 42"/>
          <xdr:cNvGrpSpPr>
            <a:grpSpLocks/>
          </xdr:cNvGrpSpPr>
        </xdr:nvGrpSpPr>
        <xdr:grpSpPr>
          <a:xfrm>
            <a:off x="4211035" y="9458065"/>
            <a:ext cx="3837590" cy="2524385"/>
            <a:chOff x="4210050" y="9458325"/>
            <a:chExt cx="3838575" cy="2524125"/>
          </a:xfrm>
          <a:solidFill>
            <a:srgbClr val="FFFFFF"/>
          </a:solidFill>
        </xdr:grpSpPr>
        <xdr:grpSp>
          <xdr:nvGrpSpPr>
            <xdr:cNvPr id="22" name="グループ化 40"/>
            <xdr:cNvGrpSpPr>
              <a:grpSpLocks/>
            </xdr:cNvGrpSpPr>
          </xdr:nvGrpSpPr>
          <xdr:grpSpPr>
            <a:xfrm>
              <a:off x="4210050" y="9458325"/>
              <a:ext cx="3571794" cy="1981438"/>
              <a:chOff x="4391025" y="9458325"/>
              <a:chExt cx="3571874" cy="1981200"/>
            </a:xfrm>
            <a:solidFill>
              <a:srgbClr val="FFFFFF"/>
            </a:solidFill>
          </xdr:grpSpPr>
          <xdr:pic>
            <xdr:nvPicPr>
              <xdr:cNvPr id="23" name="図 27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4391025" y="9458325"/>
                <a:ext cx="3238797" cy="1981200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24" name="Text Box 16"/>
              <xdr:cNvSpPr txBox="1">
                <a:spLocks noChangeArrowheads="1"/>
              </xdr:cNvSpPr>
            </xdr:nvSpPr>
            <xdr:spPr>
              <a:xfrm>
                <a:off x="6232326" y="9718358"/>
                <a:ext cx="1714500" cy="64289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待機時消費電力量</a:t>
                </a:r>
                <a:r>
                  <a: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33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rPr>
                  <a:t>228</a:t>
                </a:r>
                <a:r>
                  <a:rPr lang="en-US" cap="none" sz="1000" b="1" i="0" u="none" baseline="0">
                    <a:solidFill>
                      <a:srgbClr val="0033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</a:t>
                </a:r>
                <a:r>
                  <a: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rPr>
                  <a:t>Wh/</a:t>
                </a:r>
                <a:r>
                  <a:rPr lang="en-US" cap="none" sz="1000" b="1" i="0" u="none" baseline="0">
                    <a:solidFill>
                      <a:srgbClr val="0033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年・世帯</a:t>
                </a:r>
                <a:r>
                  <a: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33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　</a:t>
                </a: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5.1%</a:t>
                </a:r>
              </a:p>
            </xdr:txBody>
          </xdr:sp>
          <xdr:sp>
            <xdr:nvSpPr>
              <xdr:cNvPr id="25" name="Text Box 16"/>
              <xdr:cNvSpPr txBox="1">
                <a:spLocks noChangeArrowheads="1"/>
              </xdr:cNvSpPr>
            </xdr:nvSpPr>
            <xdr:spPr>
              <a:xfrm>
                <a:off x="5385792" y="10668838"/>
                <a:ext cx="1185862" cy="77316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18288" rIns="0" bIns="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機器使用による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消費電力量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94.9%</a:t>
                </a:r>
              </a:p>
            </xdr:txBody>
          </xdr:sp>
        </xdr:grpSp>
        <xdr:sp>
          <xdr:nvSpPr>
            <xdr:cNvPr id="26" name="Text Box 16"/>
            <xdr:cNvSpPr txBox="1">
              <a:spLocks noChangeArrowheads="1"/>
            </xdr:cNvSpPr>
          </xdr:nvSpPr>
          <xdr:spPr>
            <a:xfrm>
              <a:off x="5148582" y="11339429"/>
              <a:ext cx="2900043" cy="6430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3300"/>
                  </a:solidFill>
                  <a:latin typeface="ＭＳ Ｐゴシック"/>
                  <a:ea typeface="ＭＳ Ｐゴシック"/>
                  <a:cs typeface="ＭＳ Ｐゴシック"/>
                </a:rPr>
                <a:t>　家庭の消費電力量　　</a:t>
              </a:r>
              <a:r>
                <a:rPr lang="en-US" cap="none" sz="1000" b="1" i="0" u="none" baseline="0">
                  <a:solidFill>
                    <a:srgbClr val="003300"/>
                  </a:solidFill>
                  <a:latin typeface="Arial"/>
                  <a:ea typeface="Arial"/>
                  <a:cs typeface="Arial"/>
                </a:rPr>
                <a:t>4,432</a:t>
              </a:r>
              <a:r>
                <a:rPr lang="en-US" cap="none" sz="1000" b="1" i="0" u="none" baseline="0">
                  <a:solidFill>
                    <a:srgbClr val="003300"/>
                  </a:solidFill>
                  <a:latin typeface="ＭＳ Ｐゴシック"/>
                  <a:ea typeface="ＭＳ Ｐゴシック"/>
                  <a:cs typeface="ＭＳ Ｐゴシック"/>
                </a:rPr>
                <a:t>ｋ</a:t>
              </a:r>
              <a:r>
                <a:rPr lang="en-US" cap="none" sz="1000" b="1" i="0" u="none" baseline="0">
                  <a:solidFill>
                    <a:srgbClr val="003300"/>
                  </a:solidFill>
                  <a:latin typeface="Arial"/>
                  <a:ea typeface="Arial"/>
                  <a:cs typeface="Arial"/>
                </a:rPr>
                <a:t>Wh/</a:t>
              </a:r>
              <a:r>
                <a:rPr lang="en-US" cap="none" sz="1000" b="1" i="0" u="none" baseline="0">
                  <a:solidFill>
                    <a:srgbClr val="003300"/>
                  </a:solidFill>
                  <a:latin typeface="ＭＳ Ｐゴシック"/>
                  <a:ea typeface="ＭＳ Ｐゴシック"/>
                  <a:cs typeface="ＭＳ Ｐゴシック"/>
                </a:rPr>
                <a:t>年・世帯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47625</xdr:rowOff>
    </xdr:from>
    <xdr:to>
      <xdr:col>5</xdr:col>
      <xdr:colOff>542925</xdr:colOff>
      <xdr:row>2</xdr:row>
      <xdr:rowOff>38100</xdr:rowOff>
    </xdr:to>
    <xdr:pic>
      <xdr:nvPicPr>
        <xdr:cNvPr id="1" name="Picture 2" descr="MCj039471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7625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38100</xdr:rowOff>
    </xdr:from>
    <xdr:to>
      <xdr:col>22</xdr:col>
      <xdr:colOff>28575</xdr:colOff>
      <xdr:row>2</xdr:row>
      <xdr:rowOff>28575</xdr:rowOff>
    </xdr:to>
    <xdr:pic>
      <xdr:nvPicPr>
        <xdr:cNvPr id="2" name="Picture 3" descr="MCj039471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81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0</xdr:rowOff>
    </xdr:from>
    <xdr:to>
      <xdr:col>23</xdr:col>
      <xdr:colOff>371475</xdr:colOff>
      <xdr:row>54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52400" y="7534275"/>
          <a:ext cx="10277475" cy="2714625"/>
        </a:xfrm>
        <a:prstGeom prst="roundRect">
          <a:avLst/>
        </a:prstGeom>
        <a:solidFill>
          <a:srgbClr val="FFFFFF"/>
        </a:solidFill>
        <a:ln w="22225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●エコ豆知識●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炊飯器で保存する場合と電子レンジで温め直しどちらが省エネ！？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ご飯を炊飯器で保存するには、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までが目安です。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保存のためのエネルギーより、電子レンジで温め直すエネルギーの方が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少なくなります。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266700</xdr:colOff>
      <xdr:row>37</xdr:row>
      <xdr:rowOff>57150</xdr:rowOff>
    </xdr:from>
    <xdr:to>
      <xdr:col>23</xdr:col>
      <xdr:colOff>219075</xdr:colOff>
      <xdr:row>53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896100" y="7877175"/>
          <a:ext cx="3381375" cy="2266950"/>
        </a:xfrm>
        <a:prstGeom prst="foldedCorner">
          <a:avLst/>
        </a:prstGeom>
        <a:solidFill>
          <a:srgbClr val="FFFFCC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36</xdr:row>
      <xdr:rowOff>114300</xdr:rowOff>
    </xdr:from>
    <xdr:to>
      <xdr:col>22</xdr:col>
      <xdr:colOff>95250</xdr:colOff>
      <xdr:row>36</xdr:row>
      <xdr:rowOff>114300</xdr:rowOff>
    </xdr:to>
    <xdr:sp>
      <xdr:nvSpPr>
        <xdr:cNvPr id="5" name="Line 6"/>
        <xdr:cNvSpPr>
          <a:spLocks/>
        </xdr:cNvSpPr>
      </xdr:nvSpPr>
      <xdr:spPr>
        <a:xfrm>
          <a:off x="7248525" y="7791450"/>
          <a:ext cx="2476500" cy="0"/>
        </a:xfrm>
        <a:prstGeom prst="line">
          <a:avLst/>
        </a:prstGeom>
        <a:noFill/>
        <a:ln w="28575" cmpd="thinThick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295275</xdr:colOff>
      <xdr:row>35</xdr:row>
      <xdr:rowOff>9525</xdr:rowOff>
    </xdr:from>
    <xdr:ext cx="1933575" cy="200025"/>
    <xdr:sp>
      <xdr:nvSpPr>
        <xdr:cNvPr id="6" name="Text Box 7"/>
        <xdr:cNvSpPr txBox="1">
          <a:spLocks noChangeArrowheads="1"/>
        </xdr:cNvSpPr>
      </xdr:nvSpPr>
      <xdr:spPr>
        <a:xfrm>
          <a:off x="7353300" y="7543800"/>
          <a:ext cx="1933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</a:rPr>
            <a:t>キッチン編：電子レンジ</a:t>
          </a:r>
        </a:p>
      </xdr:txBody>
    </xdr:sp>
    <xdr:clientData/>
  </xdr:oneCellAnchor>
  <xdr:twoCellAnchor>
    <xdr:from>
      <xdr:col>3</xdr:col>
      <xdr:colOff>742950</xdr:colOff>
      <xdr:row>42</xdr:row>
      <xdr:rowOff>85725</xdr:rowOff>
    </xdr:from>
    <xdr:to>
      <xdr:col>13</xdr:col>
      <xdr:colOff>66675</xdr:colOff>
      <xdr:row>50</xdr:row>
      <xdr:rowOff>28575</xdr:rowOff>
    </xdr:to>
    <xdr:grpSp>
      <xdr:nvGrpSpPr>
        <xdr:cNvPr id="7" name="Group 8"/>
        <xdr:cNvGrpSpPr>
          <a:grpSpLocks/>
        </xdr:cNvGrpSpPr>
      </xdr:nvGrpSpPr>
      <xdr:grpSpPr>
        <a:xfrm>
          <a:off x="1514475" y="8601075"/>
          <a:ext cx="4324350" cy="1085850"/>
          <a:chOff x="222" y="910"/>
          <a:chExt cx="477" cy="109"/>
        </a:xfrm>
        <a:solidFill>
          <a:srgbClr val="FFFFFF"/>
        </a:solidFill>
      </xdr:grpSpPr>
      <xdr:pic>
        <xdr:nvPicPr>
          <xdr:cNvPr id="8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2" y="910"/>
            <a:ext cx="203" cy="6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4" y="921"/>
            <a:ext cx="181" cy="52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0" name="Text Box 11"/>
          <xdr:cNvSpPr txBox="1">
            <a:spLocks noChangeArrowheads="1"/>
          </xdr:cNvSpPr>
        </xdr:nvSpPr>
        <xdr:spPr>
          <a:xfrm>
            <a:off x="452" y="947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222" y="983"/>
            <a:ext cx="7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合炊いて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1.5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合食べる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295" y="983"/>
            <a:ext cx="7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残りを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保温</a:t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382" y="989"/>
            <a:ext cx="8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時間後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1.5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合食べる</a:t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492" y="983"/>
            <a:ext cx="7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合炊いて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1.5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合食べる</a:t>
            </a:r>
          </a:p>
        </xdr:txBody>
      </xdr:sp>
      <xdr:sp>
        <xdr:nvSpPr>
          <xdr:cNvPr id="15" name="Text Box 16"/>
          <xdr:cNvSpPr txBox="1">
            <a:spLocks noChangeArrowheads="1"/>
          </xdr:cNvSpPr>
        </xdr:nvSpPr>
        <xdr:spPr>
          <a:xfrm>
            <a:off x="583" y="983"/>
            <a:ext cx="116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1.5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合電子レンジで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加熱して食べる</a:t>
            </a:r>
          </a:p>
        </xdr:txBody>
      </xdr:sp>
    </xdr:grpSp>
    <xdr:clientData/>
  </xdr:twoCellAnchor>
  <xdr:oneCellAnchor>
    <xdr:from>
      <xdr:col>4</xdr:col>
      <xdr:colOff>66675</xdr:colOff>
      <xdr:row>50</xdr:row>
      <xdr:rowOff>114300</xdr:rowOff>
    </xdr:from>
    <xdr:ext cx="1104900" cy="361950"/>
    <xdr:sp>
      <xdr:nvSpPr>
        <xdr:cNvPr id="16" name="Text Box 18"/>
        <xdr:cNvSpPr txBox="1">
          <a:spLocks noChangeArrowheads="1"/>
        </xdr:cNvSpPr>
      </xdr:nvSpPr>
      <xdr:spPr>
        <a:xfrm>
          <a:off x="1781175" y="9772650"/>
          <a:ext cx="1104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消費エネルギー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224Wh</a:t>
          </a:r>
        </a:p>
      </xdr:txBody>
    </xdr:sp>
    <xdr:clientData/>
  </xdr:oneCellAnchor>
  <xdr:oneCellAnchor>
    <xdr:from>
      <xdr:col>6</xdr:col>
      <xdr:colOff>190500</xdr:colOff>
      <xdr:row>50</xdr:row>
      <xdr:rowOff>114300</xdr:rowOff>
    </xdr:from>
    <xdr:ext cx="647700" cy="361950"/>
    <xdr:sp>
      <xdr:nvSpPr>
        <xdr:cNvPr id="17" name="Text Box 19"/>
        <xdr:cNvSpPr txBox="1">
          <a:spLocks noChangeArrowheads="1"/>
        </xdr:cNvSpPr>
      </xdr:nvSpPr>
      <xdr:spPr>
        <a:xfrm>
          <a:off x="2962275" y="9772650"/>
          <a:ext cx="647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電気代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6.05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8</xdr:col>
      <xdr:colOff>285750</xdr:colOff>
      <xdr:row>50</xdr:row>
      <xdr:rowOff>114300</xdr:rowOff>
    </xdr:from>
    <xdr:ext cx="1114425" cy="361950"/>
    <xdr:sp>
      <xdr:nvSpPr>
        <xdr:cNvPr id="18" name="Text Box 20"/>
        <xdr:cNvSpPr txBox="1">
          <a:spLocks noChangeArrowheads="1"/>
        </xdr:cNvSpPr>
      </xdr:nvSpPr>
      <xdr:spPr>
        <a:xfrm>
          <a:off x="3914775" y="9772650"/>
          <a:ext cx="111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消費エネルギー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193Wh</a:t>
          </a:r>
        </a:p>
      </xdr:txBody>
    </xdr:sp>
    <xdr:clientData/>
  </xdr:oneCellAnchor>
  <xdr:oneCellAnchor>
    <xdr:from>
      <xdr:col>11</xdr:col>
      <xdr:colOff>152400</xdr:colOff>
      <xdr:row>50</xdr:row>
      <xdr:rowOff>114300</xdr:rowOff>
    </xdr:from>
    <xdr:ext cx="638175" cy="361950"/>
    <xdr:sp>
      <xdr:nvSpPr>
        <xdr:cNvPr id="19" name="Text Box 21"/>
        <xdr:cNvSpPr txBox="1">
          <a:spLocks noChangeArrowheads="1"/>
        </xdr:cNvSpPr>
      </xdr:nvSpPr>
      <xdr:spPr>
        <a:xfrm>
          <a:off x="5067300" y="97726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電気代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5.21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16</xdr:col>
      <xdr:colOff>180975</xdr:colOff>
      <xdr:row>37</xdr:row>
      <xdr:rowOff>104775</xdr:rowOff>
    </xdr:from>
    <xdr:ext cx="2533650" cy="190500"/>
    <xdr:sp>
      <xdr:nvSpPr>
        <xdr:cNvPr id="20" name="Text Box 22"/>
        <xdr:cNvSpPr txBox="1">
          <a:spLocks noChangeArrowheads="1"/>
        </xdr:cNvSpPr>
      </xdr:nvSpPr>
      <xdr:spPr>
        <a:xfrm>
          <a:off x="7239000" y="7924800"/>
          <a:ext cx="2533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野菜の下ごしらえに電子レンジを活用</a:t>
          </a:r>
        </a:p>
      </xdr:txBody>
    </xdr:sp>
    <xdr:clientData/>
  </xdr:oneCellAnchor>
  <xdr:twoCellAnchor>
    <xdr:from>
      <xdr:col>15</xdr:col>
      <xdr:colOff>295275</xdr:colOff>
      <xdr:row>46</xdr:row>
      <xdr:rowOff>104775</xdr:rowOff>
    </xdr:from>
    <xdr:to>
      <xdr:col>23</xdr:col>
      <xdr:colOff>66675</xdr:colOff>
      <xdr:row>49</xdr:row>
      <xdr:rowOff>104775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6924675" y="9191625"/>
          <a:ext cx="3200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★根菜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じゃがいもなど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39.9kg-CO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杉の木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2.9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15</xdr:col>
      <xdr:colOff>323850</xdr:colOff>
      <xdr:row>49</xdr:row>
      <xdr:rowOff>123825</xdr:rowOff>
    </xdr:from>
    <xdr:to>
      <xdr:col>22</xdr:col>
      <xdr:colOff>304800</xdr:colOff>
      <xdr:row>53</xdr:row>
      <xdr:rowOff>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6953250" y="9639300"/>
          <a:ext cx="2981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※100g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の食材を、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1L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(27℃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に入れガスコンロで沸騰させて煮る場合と、電子レンジで下ごしらえした場合</a:t>
          </a:r>
        </a:p>
      </xdr:txBody>
    </xdr:sp>
    <xdr:clientData/>
  </xdr:twoCellAnchor>
  <xdr:twoCellAnchor>
    <xdr:from>
      <xdr:col>15</xdr:col>
      <xdr:colOff>314325</xdr:colOff>
      <xdr:row>37</xdr:row>
      <xdr:rowOff>104775</xdr:rowOff>
    </xdr:from>
    <xdr:to>
      <xdr:col>15</xdr:col>
      <xdr:colOff>409575</xdr:colOff>
      <xdr:row>38</xdr:row>
      <xdr:rowOff>66675</xdr:rowOff>
    </xdr:to>
    <xdr:sp>
      <xdr:nvSpPr>
        <xdr:cNvPr id="23" name="Oval 27"/>
        <xdr:cNvSpPr>
          <a:spLocks/>
        </xdr:cNvSpPr>
      </xdr:nvSpPr>
      <xdr:spPr>
        <a:xfrm>
          <a:off x="6943725" y="7924800"/>
          <a:ext cx="95250" cy="104775"/>
        </a:xfrm>
        <a:prstGeom prst="ellipse">
          <a:avLst/>
        </a:prstGeom>
        <a:solidFill>
          <a:srgbClr val="9933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247650</xdr:colOff>
      <xdr:row>37</xdr:row>
      <xdr:rowOff>76200</xdr:rowOff>
    </xdr:from>
    <xdr:to>
      <xdr:col>22</xdr:col>
      <xdr:colOff>342900</xdr:colOff>
      <xdr:row>38</xdr:row>
      <xdr:rowOff>28575</xdr:rowOff>
    </xdr:to>
    <xdr:sp>
      <xdr:nvSpPr>
        <xdr:cNvPr id="24" name="Oval 28"/>
        <xdr:cNvSpPr>
          <a:spLocks/>
        </xdr:cNvSpPr>
      </xdr:nvSpPr>
      <xdr:spPr>
        <a:xfrm>
          <a:off x="9877425" y="7896225"/>
          <a:ext cx="95250" cy="95250"/>
        </a:xfrm>
        <a:prstGeom prst="ellipse">
          <a:avLst/>
        </a:prstGeom>
        <a:solidFill>
          <a:srgbClr val="9933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54</xdr:row>
      <xdr:rowOff>76200</xdr:rowOff>
    </xdr:from>
    <xdr:to>
      <xdr:col>17</xdr:col>
      <xdr:colOff>295275</xdr:colOff>
      <xdr:row>59</xdr:row>
      <xdr:rowOff>114300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352425" y="10306050"/>
          <a:ext cx="7429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家庭の省エネ徹底ガイド　春夏秋冬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資源エネルギー庁）より作成。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(kg-CO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は、上記表の係数を用いて算出。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杉の木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年間に吸収する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量＝約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14kg-CO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地球温暖化防止のための緑の吸収源対策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林野庁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を用い換算。</a:t>
          </a:r>
        </a:p>
      </xdr:txBody>
    </xdr:sp>
    <xdr:clientData/>
  </xdr:twoCellAnchor>
  <xdr:twoCellAnchor>
    <xdr:from>
      <xdr:col>15</xdr:col>
      <xdr:colOff>295275</xdr:colOff>
      <xdr:row>43</xdr:row>
      <xdr:rowOff>38100</xdr:rowOff>
    </xdr:from>
    <xdr:to>
      <xdr:col>23</xdr:col>
      <xdr:colOff>85725</xdr:colOff>
      <xdr:row>46</xdr:row>
      <xdr:rowOff>47625</xdr:rowOff>
    </xdr:to>
    <xdr:sp>
      <xdr:nvSpPr>
        <xdr:cNvPr id="26" name="Text Box 24"/>
        <xdr:cNvSpPr txBox="1">
          <a:spLocks noChangeArrowheads="1"/>
        </xdr:cNvSpPr>
      </xdr:nvSpPr>
      <xdr:spPr>
        <a:xfrm>
          <a:off x="6924675" y="8696325"/>
          <a:ext cx="32194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★果菜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ブロッコリーなど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42.9kg-CO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杉の木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3.1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15</xdr:col>
      <xdr:colOff>304800</xdr:colOff>
      <xdr:row>40</xdr:row>
      <xdr:rowOff>9525</xdr:rowOff>
    </xdr:from>
    <xdr:to>
      <xdr:col>23</xdr:col>
      <xdr:colOff>76200</xdr:colOff>
      <xdr:row>43</xdr:row>
      <xdr:rowOff>0</xdr:rowOff>
    </xdr:to>
    <xdr:sp>
      <xdr:nvSpPr>
        <xdr:cNvPr id="27" name="Text Box 23"/>
        <xdr:cNvSpPr txBox="1">
          <a:spLocks noChangeArrowheads="1"/>
        </xdr:cNvSpPr>
      </xdr:nvSpPr>
      <xdr:spPr>
        <a:xfrm>
          <a:off x="6934200" y="8258175"/>
          <a:ext cx="3200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★葉菜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ほうれん草など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削減量：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39.7kg-CO</a:t>
          </a:r>
          <a:r>
            <a:rPr lang="en-US" cap="none" sz="1100" b="1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杉の木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2.8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5</xdr:col>
      <xdr:colOff>438150</xdr:colOff>
      <xdr:row>5</xdr:row>
      <xdr:rowOff>19050</xdr:rowOff>
    </xdr:from>
    <xdr:ext cx="190500" cy="133350"/>
    <xdr:sp>
      <xdr:nvSpPr>
        <xdr:cNvPr id="28" name="Text Box 221"/>
        <xdr:cNvSpPr txBox="1">
          <a:spLocks noChangeArrowheads="1"/>
        </xdr:cNvSpPr>
      </xdr:nvSpPr>
      <xdr:spPr>
        <a:xfrm>
          <a:off x="2581275" y="11334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oneCellAnchor>
  <xdr:twoCellAnchor>
    <xdr:from>
      <xdr:col>6</xdr:col>
      <xdr:colOff>38100</xdr:colOff>
      <xdr:row>0</xdr:row>
      <xdr:rowOff>114300</xdr:rowOff>
    </xdr:from>
    <xdr:to>
      <xdr:col>19</xdr:col>
      <xdr:colOff>276225</xdr:colOff>
      <xdr:row>1</xdr:row>
      <xdr:rowOff>219075</xdr:rowOff>
    </xdr:to>
    <xdr:sp>
      <xdr:nvSpPr>
        <xdr:cNvPr id="29" name="WordArt 225"/>
        <xdr:cNvSpPr>
          <a:spLocks/>
        </xdr:cNvSpPr>
      </xdr:nvSpPr>
      <xdr:spPr>
        <a:xfrm>
          <a:off x="2809875" y="114300"/>
          <a:ext cx="58102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HG創英角ﾎﾟｯﾌﾟ体"/>
              <a:cs typeface="HG創英角ﾎﾟｯﾌﾟ体"/>
            </a:rPr>
            <a:t>環境家計簿にチャレンジ！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15</xdr:row>
      <xdr:rowOff>19050</xdr:rowOff>
    </xdr:from>
    <xdr:to>
      <xdr:col>29</xdr:col>
      <xdr:colOff>400050</xdr:colOff>
      <xdr:row>15</xdr:row>
      <xdr:rowOff>657225</xdr:rowOff>
    </xdr:to>
    <xdr:sp>
      <xdr:nvSpPr>
        <xdr:cNvPr id="1" name="WordArt 4"/>
        <xdr:cNvSpPr>
          <a:spLocks/>
        </xdr:cNvSpPr>
      </xdr:nvSpPr>
      <xdr:spPr>
        <a:xfrm>
          <a:off x="5791200" y="5867400"/>
          <a:ext cx="7553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</a:rPr>
            <a:t>CO2</a:t>
          </a:r>
          <a:r>
            <a:rPr lang="en-US" cap="none" sz="3600" b="0" i="0" u="none" baseline="0">
              <a:solidFill>
                <a:srgbClr val="0000FF"/>
              </a:solidFill>
            </a:rPr>
            <a:t>排出量の月別推移</a:t>
          </a:r>
        </a:p>
      </xdr:txBody>
    </xdr:sp>
    <xdr:clientData/>
  </xdr:twoCellAnchor>
  <xdr:twoCellAnchor>
    <xdr:from>
      <xdr:col>15</xdr:col>
      <xdr:colOff>85725</xdr:colOff>
      <xdr:row>32</xdr:row>
      <xdr:rowOff>9525</xdr:rowOff>
    </xdr:from>
    <xdr:to>
      <xdr:col>27</xdr:col>
      <xdr:colOff>161925</xdr:colOff>
      <xdr:row>32</xdr:row>
      <xdr:rowOff>676275</xdr:rowOff>
    </xdr:to>
    <xdr:sp>
      <xdr:nvSpPr>
        <xdr:cNvPr id="2" name="WordArt 5"/>
        <xdr:cNvSpPr>
          <a:spLocks/>
        </xdr:cNvSpPr>
      </xdr:nvSpPr>
      <xdr:spPr>
        <a:xfrm>
          <a:off x="7115175" y="11801475"/>
          <a:ext cx="533400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HG創英角ﾎﾟｯﾌﾟ体"/>
              <a:cs typeface="HG創英角ﾎﾟｯﾌﾟ体"/>
            </a:rPr>
            <a:t>金額の月別推移</a:t>
          </a:r>
        </a:p>
      </xdr:txBody>
    </xdr:sp>
    <xdr:clientData/>
  </xdr:twoCellAnchor>
  <xdr:twoCellAnchor>
    <xdr:from>
      <xdr:col>15</xdr:col>
      <xdr:colOff>85725</xdr:colOff>
      <xdr:row>1</xdr:row>
      <xdr:rowOff>9525</xdr:rowOff>
    </xdr:from>
    <xdr:to>
      <xdr:col>27</xdr:col>
      <xdr:colOff>161925</xdr:colOff>
      <xdr:row>1</xdr:row>
      <xdr:rowOff>676275</xdr:rowOff>
    </xdr:to>
    <xdr:sp>
      <xdr:nvSpPr>
        <xdr:cNvPr id="3" name="WordArt 5"/>
        <xdr:cNvSpPr>
          <a:spLocks/>
        </xdr:cNvSpPr>
      </xdr:nvSpPr>
      <xdr:spPr>
        <a:xfrm>
          <a:off x="7115175" y="85725"/>
          <a:ext cx="533400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HG創英角ﾎﾟｯﾌﾟ体"/>
              <a:cs typeface="HG創英角ﾎﾟｯﾌﾟ体"/>
            </a:rPr>
            <a:t>使用量の月別推移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0.847</cdr:y>
    </cdr:from>
    <cdr:to>
      <cdr:x>0.12525</cdr:x>
      <cdr:y>0.88425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904875" y="47529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0.287</cdr:x>
      <cdr:y>0.847</cdr:y>
    </cdr:from>
    <cdr:to>
      <cdr:x>0.32775</cdr:x>
      <cdr:y>0.885</cdr:y>
    </cdr:to>
    <cdr:sp>
      <cdr:nvSpPr>
        <cdr:cNvPr id="2" name="Text Box 2"/>
        <cdr:cNvSpPr txBox="1">
          <a:spLocks noChangeArrowheads="1"/>
        </cdr:cNvSpPr>
      </cdr:nvSpPr>
      <cdr:spPr>
        <a:xfrm>
          <a:off x="3114675" y="47529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</a:t>
          </a:r>
        </a:p>
      </cdr:txBody>
    </cdr:sp>
  </cdr:relSizeAnchor>
  <cdr:relSizeAnchor xmlns:cdr="http://schemas.openxmlformats.org/drawingml/2006/chartDrawing">
    <cdr:from>
      <cdr:x>0.219</cdr:x>
      <cdr:y>0.847</cdr:y>
    </cdr:from>
    <cdr:to>
      <cdr:x>0.25875</cdr:x>
      <cdr:y>0.88425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371725" y="47529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</a:t>
          </a:r>
        </a:p>
      </cdr:txBody>
    </cdr:sp>
  </cdr:relSizeAnchor>
  <cdr:relSizeAnchor xmlns:cdr="http://schemas.openxmlformats.org/drawingml/2006/chartDrawing">
    <cdr:from>
      <cdr:x>0.14975</cdr:x>
      <cdr:y>0.847</cdr:y>
    </cdr:from>
    <cdr:to>
      <cdr:x>0.1905</cdr:x>
      <cdr:y>0.885</cdr:y>
    </cdr:to>
    <cdr:sp>
      <cdr:nvSpPr>
        <cdr:cNvPr id="4" name="Text Box 4"/>
        <cdr:cNvSpPr txBox="1">
          <a:spLocks noChangeArrowheads="1"/>
        </cdr:cNvSpPr>
      </cdr:nvSpPr>
      <cdr:spPr>
        <a:xfrm>
          <a:off x="1619250" y="47529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２月</a:t>
          </a:r>
        </a:p>
      </cdr:txBody>
    </cdr:sp>
  </cdr:relSizeAnchor>
  <cdr:relSizeAnchor xmlns:cdr="http://schemas.openxmlformats.org/drawingml/2006/chartDrawing">
    <cdr:from>
      <cdr:x>0.355</cdr:x>
      <cdr:y>0.847</cdr:y>
    </cdr:from>
    <cdr:to>
      <cdr:x>0.396</cdr:x>
      <cdr:y>0.885</cdr:y>
    </cdr:to>
    <cdr:sp>
      <cdr:nvSpPr>
        <cdr:cNvPr id="5" name="Text Box 5"/>
        <cdr:cNvSpPr txBox="1">
          <a:spLocks noChangeArrowheads="1"/>
        </cdr:cNvSpPr>
      </cdr:nvSpPr>
      <cdr:spPr>
        <a:xfrm>
          <a:off x="3857625" y="47529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66675</xdr:rowOff>
    </xdr:from>
    <xdr:to>
      <xdr:col>15</xdr:col>
      <xdr:colOff>676275</xdr:colOff>
      <xdr:row>36</xdr:row>
      <xdr:rowOff>152400</xdr:rowOff>
    </xdr:to>
    <xdr:graphicFrame>
      <xdr:nvGraphicFramePr>
        <xdr:cNvPr id="1" name="Chart 4"/>
        <xdr:cNvGraphicFramePr/>
      </xdr:nvGraphicFramePr>
      <xdr:xfrm>
        <a:off x="95250" y="390525"/>
        <a:ext cx="108680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0</xdr:row>
      <xdr:rowOff>114300</xdr:rowOff>
    </xdr:from>
    <xdr:to>
      <xdr:col>11</xdr:col>
      <xdr:colOff>133350</xdr:colOff>
      <xdr:row>3</xdr:row>
      <xdr:rowOff>57150</xdr:rowOff>
    </xdr:to>
    <xdr:sp>
      <xdr:nvSpPr>
        <xdr:cNvPr id="2" name="WordArt 6"/>
        <xdr:cNvSpPr>
          <a:spLocks/>
        </xdr:cNvSpPr>
      </xdr:nvSpPr>
      <xdr:spPr>
        <a:xfrm>
          <a:off x="2943225" y="114300"/>
          <a:ext cx="4733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CO2</a:t>
          </a:r>
          <a:r>
            <a:rPr lang="en-US" cap="none" sz="3600" b="1" i="0" u="none" baseline="0"/>
            <a:t>排出量の月別推移</a:t>
          </a:r>
          <a:r>
            <a:rPr lang="en-US" cap="none" sz="3600" b="1" i="0" u="none" baseline="0"/>
            <a:t>《</a:t>
          </a:r>
          <a:r>
            <a:rPr lang="en-US" cap="none" sz="3600" b="1" i="0" u="none" baseline="0"/>
            <a:t>全体</a:t>
          </a:r>
          <a:r>
            <a:rPr lang="en-US" cap="none" sz="3600" b="1" i="0" u="none" baseline="0"/>
            <a:t>》</a:t>
          </a:r>
        </a:p>
      </xdr:txBody>
    </xdr:sp>
    <xdr:clientData/>
  </xdr:twoCellAnchor>
  <xdr:twoCellAnchor>
    <xdr:from>
      <xdr:col>6</xdr:col>
      <xdr:colOff>561975</xdr:colOff>
      <xdr:row>31</xdr:row>
      <xdr:rowOff>85725</xdr:rowOff>
    </xdr:from>
    <xdr:to>
      <xdr:col>7</xdr:col>
      <xdr:colOff>314325</xdr:colOff>
      <xdr:row>32</xdr:row>
      <xdr:rowOff>123825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4676775" y="51054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</a:t>
          </a:r>
        </a:p>
      </xdr:txBody>
    </xdr:sp>
    <xdr:clientData/>
  </xdr:twoCellAnchor>
  <xdr:twoCellAnchor>
    <xdr:from>
      <xdr:col>7</xdr:col>
      <xdr:colOff>581025</xdr:colOff>
      <xdr:row>31</xdr:row>
      <xdr:rowOff>85725</xdr:rowOff>
    </xdr:from>
    <xdr:to>
      <xdr:col>8</xdr:col>
      <xdr:colOff>333375</xdr:colOff>
      <xdr:row>32</xdr:row>
      <xdr:rowOff>123825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381625" y="51054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７月</a:t>
          </a:r>
        </a:p>
      </xdr:txBody>
    </xdr:sp>
    <xdr:clientData/>
  </xdr:twoCellAnchor>
  <xdr:twoCellAnchor>
    <xdr:from>
      <xdr:col>9</xdr:col>
      <xdr:colOff>647700</xdr:colOff>
      <xdr:row>31</xdr:row>
      <xdr:rowOff>85725</xdr:rowOff>
    </xdr:from>
    <xdr:to>
      <xdr:col>10</xdr:col>
      <xdr:colOff>400050</xdr:colOff>
      <xdr:row>32</xdr:row>
      <xdr:rowOff>123825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6819900" y="51054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</a:t>
          </a:r>
        </a:p>
      </xdr:txBody>
    </xdr:sp>
    <xdr:clientData/>
  </xdr:twoCellAnchor>
  <xdr:twoCellAnchor>
    <xdr:from>
      <xdr:col>8</xdr:col>
      <xdr:colOff>657225</xdr:colOff>
      <xdr:row>31</xdr:row>
      <xdr:rowOff>85725</xdr:rowOff>
    </xdr:from>
    <xdr:to>
      <xdr:col>9</xdr:col>
      <xdr:colOff>409575</xdr:colOff>
      <xdr:row>32</xdr:row>
      <xdr:rowOff>123825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6143625" y="51054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８月</a:t>
          </a:r>
        </a:p>
      </xdr:txBody>
    </xdr:sp>
    <xdr:clientData/>
  </xdr:twoCellAnchor>
  <xdr:twoCellAnchor>
    <xdr:from>
      <xdr:col>11</xdr:col>
      <xdr:colOff>47625</xdr:colOff>
      <xdr:row>31</xdr:row>
      <xdr:rowOff>85725</xdr:rowOff>
    </xdr:from>
    <xdr:to>
      <xdr:col>11</xdr:col>
      <xdr:colOff>638175</xdr:colOff>
      <xdr:row>33</xdr:row>
      <xdr:rowOff>9525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7591425" y="5105400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１０月</a:t>
          </a:r>
        </a:p>
      </xdr:txBody>
    </xdr:sp>
    <xdr:clientData/>
  </xdr:twoCellAnchor>
  <xdr:twoCellAnchor>
    <xdr:from>
      <xdr:col>12</xdr:col>
      <xdr:colOff>114300</xdr:colOff>
      <xdr:row>31</xdr:row>
      <xdr:rowOff>85725</xdr:rowOff>
    </xdr:from>
    <xdr:to>
      <xdr:col>13</xdr:col>
      <xdr:colOff>0</xdr:colOff>
      <xdr:row>33</xdr:row>
      <xdr:rowOff>9525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8343900" y="5105400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</a:t>
          </a:r>
        </a:p>
      </xdr:txBody>
    </xdr:sp>
    <xdr:clientData/>
  </xdr:twoCellAnchor>
  <xdr:twoCellAnchor>
    <xdr:from>
      <xdr:col>13</xdr:col>
      <xdr:colOff>133350</xdr:colOff>
      <xdr:row>31</xdr:row>
      <xdr:rowOff>85725</xdr:rowOff>
    </xdr:from>
    <xdr:to>
      <xdr:col>14</xdr:col>
      <xdr:colOff>57150</xdr:colOff>
      <xdr:row>32</xdr:row>
      <xdr:rowOff>152400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9048750" y="51054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１２月</a:t>
          </a:r>
        </a:p>
      </xdr:txBody>
    </xdr:sp>
    <xdr:clientData/>
  </xdr:twoCellAnchor>
  <xdr:twoCellAnchor>
    <xdr:from>
      <xdr:col>1</xdr:col>
      <xdr:colOff>95250</xdr:colOff>
      <xdr:row>33</xdr:row>
      <xdr:rowOff>76200</xdr:rowOff>
    </xdr:from>
    <xdr:to>
      <xdr:col>2</xdr:col>
      <xdr:colOff>38100</xdr:colOff>
      <xdr:row>36</xdr:row>
      <xdr:rowOff>123825</xdr:rowOff>
    </xdr:to>
    <xdr:grpSp>
      <xdr:nvGrpSpPr>
        <xdr:cNvPr id="10" name="Group 44"/>
        <xdr:cNvGrpSpPr>
          <a:grpSpLocks/>
        </xdr:cNvGrpSpPr>
      </xdr:nvGrpSpPr>
      <xdr:grpSpPr>
        <a:xfrm>
          <a:off x="781050" y="54197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11" name="Text Box 42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12" name="Text Box 43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0</xdr:col>
      <xdr:colOff>266700</xdr:colOff>
      <xdr:row>3</xdr:row>
      <xdr:rowOff>9525</xdr:rowOff>
    </xdr:from>
    <xdr:to>
      <xdr:col>1</xdr:col>
      <xdr:colOff>342900</xdr:colOff>
      <xdr:row>4</xdr:row>
      <xdr:rowOff>123825</xdr:rowOff>
    </xdr:to>
    <xdr:sp>
      <xdr:nvSpPr>
        <xdr:cNvPr id="13" name="Text Box 78"/>
        <xdr:cNvSpPr txBox="1">
          <a:spLocks noChangeArrowheads="1"/>
        </xdr:cNvSpPr>
      </xdr:nvSpPr>
      <xdr:spPr>
        <a:xfrm>
          <a:off x="266700" y="495300"/>
          <a:ext cx="762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kg-CO2</a:t>
          </a:r>
        </a:p>
      </xdr:txBody>
    </xdr:sp>
    <xdr:clientData/>
  </xdr:twoCellAnchor>
  <xdr:twoCellAnchor>
    <xdr:from>
      <xdr:col>2</xdr:col>
      <xdr:colOff>133350</xdr:colOff>
      <xdr:row>33</xdr:row>
      <xdr:rowOff>76200</xdr:rowOff>
    </xdr:from>
    <xdr:to>
      <xdr:col>3</xdr:col>
      <xdr:colOff>76200</xdr:colOff>
      <xdr:row>36</xdr:row>
      <xdr:rowOff>123825</xdr:rowOff>
    </xdr:to>
    <xdr:grpSp>
      <xdr:nvGrpSpPr>
        <xdr:cNvPr id="14" name="Group 84"/>
        <xdr:cNvGrpSpPr>
          <a:grpSpLocks/>
        </xdr:cNvGrpSpPr>
      </xdr:nvGrpSpPr>
      <xdr:grpSpPr>
        <a:xfrm>
          <a:off x="1504950" y="54197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15" name="Text Box 85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16" name="Text Box 86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3</xdr:col>
      <xdr:colOff>228600</xdr:colOff>
      <xdr:row>33</xdr:row>
      <xdr:rowOff>66675</xdr:rowOff>
    </xdr:from>
    <xdr:to>
      <xdr:col>4</xdr:col>
      <xdr:colOff>171450</xdr:colOff>
      <xdr:row>36</xdr:row>
      <xdr:rowOff>114300</xdr:rowOff>
    </xdr:to>
    <xdr:grpSp>
      <xdr:nvGrpSpPr>
        <xdr:cNvPr id="17" name="Group 95"/>
        <xdr:cNvGrpSpPr>
          <a:grpSpLocks/>
        </xdr:cNvGrpSpPr>
      </xdr:nvGrpSpPr>
      <xdr:grpSpPr>
        <a:xfrm>
          <a:off x="2286000" y="541020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18" name="Text Box 96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19" name="Text Box 97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4</xdr:col>
      <xdr:colOff>276225</xdr:colOff>
      <xdr:row>33</xdr:row>
      <xdr:rowOff>66675</xdr:rowOff>
    </xdr:from>
    <xdr:to>
      <xdr:col>5</xdr:col>
      <xdr:colOff>219075</xdr:colOff>
      <xdr:row>36</xdr:row>
      <xdr:rowOff>114300</xdr:rowOff>
    </xdr:to>
    <xdr:grpSp>
      <xdr:nvGrpSpPr>
        <xdr:cNvPr id="20" name="Group 102"/>
        <xdr:cNvGrpSpPr>
          <a:grpSpLocks/>
        </xdr:cNvGrpSpPr>
      </xdr:nvGrpSpPr>
      <xdr:grpSpPr>
        <a:xfrm>
          <a:off x="3019425" y="541020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21" name="Text Box 103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22" name="Text Box 104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5</xdr:col>
      <xdr:colOff>323850</xdr:colOff>
      <xdr:row>33</xdr:row>
      <xdr:rowOff>66675</xdr:rowOff>
    </xdr:from>
    <xdr:to>
      <xdr:col>6</xdr:col>
      <xdr:colOff>266700</xdr:colOff>
      <xdr:row>36</xdr:row>
      <xdr:rowOff>114300</xdr:rowOff>
    </xdr:to>
    <xdr:grpSp>
      <xdr:nvGrpSpPr>
        <xdr:cNvPr id="23" name="Group 108"/>
        <xdr:cNvGrpSpPr>
          <a:grpSpLocks/>
        </xdr:cNvGrpSpPr>
      </xdr:nvGrpSpPr>
      <xdr:grpSpPr>
        <a:xfrm>
          <a:off x="3752850" y="541020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24" name="Text Box 109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25" name="Text Box 110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6</xdr:col>
      <xdr:colOff>352425</xdr:colOff>
      <xdr:row>33</xdr:row>
      <xdr:rowOff>66675</xdr:rowOff>
    </xdr:from>
    <xdr:to>
      <xdr:col>7</xdr:col>
      <xdr:colOff>295275</xdr:colOff>
      <xdr:row>36</xdr:row>
      <xdr:rowOff>114300</xdr:rowOff>
    </xdr:to>
    <xdr:grpSp>
      <xdr:nvGrpSpPr>
        <xdr:cNvPr id="26" name="Group 111"/>
        <xdr:cNvGrpSpPr>
          <a:grpSpLocks/>
        </xdr:cNvGrpSpPr>
      </xdr:nvGrpSpPr>
      <xdr:grpSpPr>
        <a:xfrm>
          <a:off x="4467225" y="541020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27" name="Text Box 112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28" name="Text Box 113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7</xdr:col>
      <xdr:colOff>419100</xdr:colOff>
      <xdr:row>33</xdr:row>
      <xdr:rowOff>66675</xdr:rowOff>
    </xdr:from>
    <xdr:to>
      <xdr:col>8</xdr:col>
      <xdr:colOff>361950</xdr:colOff>
      <xdr:row>36</xdr:row>
      <xdr:rowOff>114300</xdr:rowOff>
    </xdr:to>
    <xdr:grpSp>
      <xdr:nvGrpSpPr>
        <xdr:cNvPr id="29" name="Group 114"/>
        <xdr:cNvGrpSpPr>
          <a:grpSpLocks/>
        </xdr:cNvGrpSpPr>
      </xdr:nvGrpSpPr>
      <xdr:grpSpPr>
        <a:xfrm>
          <a:off x="5219700" y="541020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30" name="Text Box 115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31" name="Text Box 116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8</xdr:col>
      <xdr:colOff>476250</xdr:colOff>
      <xdr:row>33</xdr:row>
      <xdr:rowOff>66675</xdr:rowOff>
    </xdr:from>
    <xdr:to>
      <xdr:col>9</xdr:col>
      <xdr:colOff>419100</xdr:colOff>
      <xdr:row>36</xdr:row>
      <xdr:rowOff>114300</xdr:rowOff>
    </xdr:to>
    <xdr:grpSp>
      <xdr:nvGrpSpPr>
        <xdr:cNvPr id="32" name="Group 117"/>
        <xdr:cNvGrpSpPr>
          <a:grpSpLocks/>
        </xdr:cNvGrpSpPr>
      </xdr:nvGrpSpPr>
      <xdr:grpSpPr>
        <a:xfrm>
          <a:off x="5962650" y="541020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33" name="Text Box 118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34" name="Text Box 119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9</xdr:col>
      <xdr:colOff>495300</xdr:colOff>
      <xdr:row>33</xdr:row>
      <xdr:rowOff>76200</xdr:rowOff>
    </xdr:from>
    <xdr:to>
      <xdr:col>10</xdr:col>
      <xdr:colOff>438150</xdr:colOff>
      <xdr:row>36</xdr:row>
      <xdr:rowOff>123825</xdr:rowOff>
    </xdr:to>
    <xdr:grpSp>
      <xdr:nvGrpSpPr>
        <xdr:cNvPr id="35" name="Group 120"/>
        <xdr:cNvGrpSpPr>
          <a:grpSpLocks/>
        </xdr:cNvGrpSpPr>
      </xdr:nvGrpSpPr>
      <xdr:grpSpPr>
        <a:xfrm>
          <a:off x="6667500" y="54197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36" name="Text Box 121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37" name="Text Box 122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10</xdr:col>
      <xdr:colOff>533400</xdr:colOff>
      <xdr:row>33</xdr:row>
      <xdr:rowOff>76200</xdr:rowOff>
    </xdr:from>
    <xdr:to>
      <xdr:col>11</xdr:col>
      <xdr:colOff>476250</xdr:colOff>
      <xdr:row>36</xdr:row>
      <xdr:rowOff>123825</xdr:rowOff>
    </xdr:to>
    <xdr:grpSp>
      <xdr:nvGrpSpPr>
        <xdr:cNvPr id="38" name="Group 123"/>
        <xdr:cNvGrpSpPr>
          <a:grpSpLocks/>
        </xdr:cNvGrpSpPr>
      </xdr:nvGrpSpPr>
      <xdr:grpSpPr>
        <a:xfrm>
          <a:off x="7391400" y="54197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39" name="Text Box 124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40" name="Text Box 125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11</xdr:col>
      <xdr:colOff>581025</xdr:colOff>
      <xdr:row>33</xdr:row>
      <xdr:rowOff>104775</xdr:rowOff>
    </xdr:from>
    <xdr:to>
      <xdr:col>12</xdr:col>
      <xdr:colOff>533400</xdr:colOff>
      <xdr:row>36</xdr:row>
      <xdr:rowOff>152400</xdr:rowOff>
    </xdr:to>
    <xdr:grpSp>
      <xdr:nvGrpSpPr>
        <xdr:cNvPr id="41" name="Group 126"/>
        <xdr:cNvGrpSpPr>
          <a:grpSpLocks/>
        </xdr:cNvGrpSpPr>
      </xdr:nvGrpSpPr>
      <xdr:grpSpPr>
        <a:xfrm>
          <a:off x="8124825" y="5448300"/>
          <a:ext cx="638175" cy="561975"/>
          <a:chOff x="387" y="713"/>
          <a:chExt cx="66" cy="59"/>
        </a:xfrm>
        <a:solidFill>
          <a:srgbClr val="FFFFFF"/>
        </a:solidFill>
      </xdr:grpSpPr>
      <xdr:sp>
        <xdr:nvSpPr>
          <xdr:cNvPr id="42" name="Text Box 127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43" name="Text Box 128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12</xdr:col>
      <xdr:colOff>609600</xdr:colOff>
      <xdr:row>33</xdr:row>
      <xdr:rowOff>95250</xdr:rowOff>
    </xdr:from>
    <xdr:to>
      <xdr:col>13</xdr:col>
      <xdr:colOff>552450</xdr:colOff>
      <xdr:row>36</xdr:row>
      <xdr:rowOff>142875</xdr:rowOff>
    </xdr:to>
    <xdr:grpSp>
      <xdr:nvGrpSpPr>
        <xdr:cNvPr id="44" name="Group 129"/>
        <xdr:cNvGrpSpPr>
          <a:grpSpLocks/>
        </xdr:cNvGrpSpPr>
      </xdr:nvGrpSpPr>
      <xdr:grpSpPr>
        <a:xfrm>
          <a:off x="8839200" y="543877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45" name="Text Box 130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46" name="Text Box 131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15</xdr:col>
      <xdr:colOff>638175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8100" y="390525"/>
        <a:ext cx="108870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1</xdr:row>
      <xdr:rowOff>9525</xdr:rowOff>
    </xdr:from>
    <xdr:to>
      <xdr:col>11</xdr:col>
      <xdr:colOff>57150</xdr:colOff>
      <xdr:row>3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3171825" y="171450"/>
          <a:ext cx="4429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金額の推移</a:t>
          </a:r>
          <a:r>
            <a:rPr lang="en-US" cap="none" sz="3600" b="1" i="0" u="none" baseline="0"/>
            <a:t>《</a:t>
          </a:r>
          <a:r>
            <a:rPr lang="en-US" cap="none" sz="3600" b="1" i="0" u="none" baseline="0"/>
            <a:t>全体</a:t>
          </a:r>
          <a:r>
            <a:rPr lang="en-US" cap="none" sz="3600" b="1" i="0" u="none" baseline="0"/>
            <a:t>》</a:t>
          </a:r>
        </a:p>
      </xdr:txBody>
    </xdr:sp>
    <xdr:clientData/>
  </xdr:twoCellAnchor>
  <xdr:twoCellAnchor>
    <xdr:from>
      <xdr:col>1</xdr:col>
      <xdr:colOff>66675</xdr:colOff>
      <xdr:row>32</xdr:row>
      <xdr:rowOff>0</xdr:rowOff>
    </xdr:from>
    <xdr:to>
      <xdr:col>2</xdr:col>
      <xdr:colOff>9525</xdr:colOff>
      <xdr:row>35</xdr:row>
      <xdr:rowOff>47625</xdr:rowOff>
    </xdr:to>
    <xdr:grpSp>
      <xdr:nvGrpSpPr>
        <xdr:cNvPr id="3" name="Group 4"/>
        <xdr:cNvGrpSpPr>
          <a:grpSpLocks/>
        </xdr:cNvGrpSpPr>
      </xdr:nvGrpSpPr>
      <xdr:grpSpPr>
        <a:xfrm>
          <a:off x="752475" y="51911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4" name="Text Box 5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2</xdr:col>
      <xdr:colOff>142875</xdr:colOff>
      <xdr:row>32</xdr:row>
      <xdr:rowOff>19050</xdr:rowOff>
    </xdr:from>
    <xdr:to>
      <xdr:col>3</xdr:col>
      <xdr:colOff>85725</xdr:colOff>
      <xdr:row>35</xdr:row>
      <xdr:rowOff>66675</xdr:rowOff>
    </xdr:to>
    <xdr:grpSp>
      <xdr:nvGrpSpPr>
        <xdr:cNvPr id="6" name="Group 7"/>
        <xdr:cNvGrpSpPr>
          <a:grpSpLocks/>
        </xdr:cNvGrpSpPr>
      </xdr:nvGrpSpPr>
      <xdr:grpSpPr>
        <a:xfrm>
          <a:off x="1514475" y="521017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7" name="Text Box 8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3</xdr:col>
      <xdr:colOff>200025</xdr:colOff>
      <xdr:row>32</xdr:row>
      <xdr:rowOff>19050</xdr:rowOff>
    </xdr:from>
    <xdr:to>
      <xdr:col>4</xdr:col>
      <xdr:colOff>142875</xdr:colOff>
      <xdr:row>35</xdr:row>
      <xdr:rowOff>66675</xdr:rowOff>
    </xdr:to>
    <xdr:grpSp>
      <xdr:nvGrpSpPr>
        <xdr:cNvPr id="9" name="Group 10"/>
        <xdr:cNvGrpSpPr>
          <a:grpSpLocks/>
        </xdr:cNvGrpSpPr>
      </xdr:nvGrpSpPr>
      <xdr:grpSpPr>
        <a:xfrm>
          <a:off x="2257425" y="521017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10" name="Text Box 11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38100</xdr:rowOff>
    </xdr:from>
    <xdr:to>
      <xdr:col>5</xdr:col>
      <xdr:colOff>190500</xdr:colOff>
      <xdr:row>35</xdr:row>
      <xdr:rowOff>85725</xdr:rowOff>
    </xdr:to>
    <xdr:grpSp>
      <xdr:nvGrpSpPr>
        <xdr:cNvPr id="12" name="Group 13"/>
        <xdr:cNvGrpSpPr>
          <a:grpSpLocks/>
        </xdr:cNvGrpSpPr>
      </xdr:nvGrpSpPr>
      <xdr:grpSpPr>
        <a:xfrm>
          <a:off x="2990850" y="52292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13" name="Text Box 14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5</xdr:col>
      <xdr:colOff>257175</xdr:colOff>
      <xdr:row>32</xdr:row>
      <xdr:rowOff>9525</xdr:rowOff>
    </xdr:from>
    <xdr:to>
      <xdr:col>6</xdr:col>
      <xdr:colOff>200025</xdr:colOff>
      <xdr:row>35</xdr:row>
      <xdr:rowOff>57150</xdr:rowOff>
    </xdr:to>
    <xdr:grpSp>
      <xdr:nvGrpSpPr>
        <xdr:cNvPr id="15" name="Group 16"/>
        <xdr:cNvGrpSpPr>
          <a:grpSpLocks/>
        </xdr:cNvGrpSpPr>
      </xdr:nvGrpSpPr>
      <xdr:grpSpPr>
        <a:xfrm>
          <a:off x="3686175" y="520065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16" name="Text Box 17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17" name="Text Box 18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6</xdr:col>
      <xdr:colOff>323850</xdr:colOff>
      <xdr:row>32</xdr:row>
      <xdr:rowOff>9525</xdr:rowOff>
    </xdr:from>
    <xdr:to>
      <xdr:col>7</xdr:col>
      <xdr:colOff>266700</xdr:colOff>
      <xdr:row>35</xdr:row>
      <xdr:rowOff>57150</xdr:rowOff>
    </xdr:to>
    <xdr:grpSp>
      <xdr:nvGrpSpPr>
        <xdr:cNvPr id="18" name="Group 19"/>
        <xdr:cNvGrpSpPr>
          <a:grpSpLocks/>
        </xdr:cNvGrpSpPr>
      </xdr:nvGrpSpPr>
      <xdr:grpSpPr>
        <a:xfrm>
          <a:off x="4438650" y="520065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19" name="Text Box 20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20" name="Text Box 21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7</xdr:col>
      <xdr:colOff>352425</xdr:colOff>
      <xdr:row>32</xdr:row>
      <xdr:rowOff>38100</xdr:rowOff>
    </xdr:from>
    <xdr:to>
      <xdr:col>8</xdr:col>
      <xdr:colOff>295275</xdr:colOff>
      <xdr:row>35</xdr:row>
      <xdr:rowOff>85725</xdr:rowOff>
    </xdr:to>
    <xdr:grpSp>
      <xdr:nvGrpSpPr>
        <xdr:cNvPr id="21" name="Group 22"/>
        <xdr:cNvGrpSpPr>
          <a:grpSpLocks/>
        </xdr:cNvGrpSpPr>
      </xdr:nvGrpSpPr>
      <xdr:grpSpPr>
        <a:xfrm>
          <a:off x="5153025" y="52292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22" name="Text Box 23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23" name="Text Box 24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8</xdr:col>
      <xdr:colOff>409575</xdr:colOff>
      <xdr:row>32</xdr:row>
      <xdr:rowOff>38100</xdr:rowOff>
    </xdr:from>
    <xdr:to>
      <xdr:col>9</xdr:col>
      <xdr:colOff>352425</xdr:colOff>
      <xdr:row>35</xdr:row>
      <xdr:rowOff>85725</xdr:rowOff>
    </xdr:to>
    <xdr:grpSp>
      <xdr:nvGrpSpPr>
        <xdr:cNvPr id="24" name="Group 25"/>
        <xdr:cNvGrpSpPr>
          <a:grpSpLocks/>
        </xdr:cNvGrpSpPr>
      </xdr:nvGrpSpPr>
      <xdr:grpSpPr>
        <a:xfrm>
          <a:off x="5895975" y="52292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25" name="Text Box 26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26" name="Text Box 27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9</xdr:col>
      <xdr:colOff>390525</xdr:colOff>
      <xdr:row>32</xdr:row>
      <xdr:rowOff>19050</xdr:rowOff>
    </xdr:from>
    <xdr:to>
      <xdr:col>10</xdr:col>
      <xdr:colOff>333375</xdr:colOff>
      <xdr:row>35</xdr:row>
      <xdr:rowOff>66675</xdr:rowOff>
    </xdr:to>
    <xdr:grpSp>
      <xdr:nvGrpSpPr>
        <xdr:cNvPr id="27" name="Group 28"/>
        <xdr:cNvGrpSpPr>
          <a:grpSpLocks/>
        </xdr:cNvGrpSpPr>
      </xdr:nvGrpSpPr>
      <xdr:grpSpPr>
        <a:xfrm>
          <a:off x="6562725" y="521017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28" name="Text Box 29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29" name="Text Box 30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10</xdr:col>
      <xdr:colOff>438150</xdr:colOff>
      <xdr:row>32</xdr:row>
      <xdr:rowOff>0</xdr:rowOff>
    </xdr:from>
    <xdr:to>
      <xdr:col>11</xdr:col>
      <xdr:colOff>381000</xdr:colOff>
      <xdr:row>35</xdr:row>
      <xdr:rowOff>47625</xdr:rowOff>
    </xdr:to>
    <xdr:grpSp>
      <xdr:nvGrpSpPr>
        <xdr:cNvPr id="30" name="Group 31"/>
        <xdr:cNvGrpSpPr>
          <a:grpSpLocks/>
        </xdr:cNvGrpSpPr>
      </xdr:nvGrpSpPr>
      <xdr:grpSpPr>
        <a:xfrm>
          <a:off x="7296150" y="51911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31" name="Text Box 32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32" name="Text Box 33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11</xdr:col>
      <xdr:colOff>485775</xdr:colOff>
      <xdr:row>31</xdr:row>
      <xdr:rowOff>161925</xdr:rowOff>
    </xdr:from>
    <xdr:to>
      <xdr:col>12</xdr:col>
      <xdr:colOff>428625</xdr:colOff>
      <xdr:row>35</xdr:row>
      <xdr:rowOff>38100</xdr:rowOff>
    </xdr:to>
    <xdr:grpSp>
      <xdr:nvGrpSpPr>
        <xdr:cNvPr id="33" name="Group 34"/>
        <xdr:cNvGrpSpPr>
          <a:grpSpLocks/>
        </xdr:cNvGrpSpPr>
      </xdr:nvGrpSpPr>
      <xdr:grpSpPr>
        <a:xfrm>
          <a:off x="8029575" y="5181600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34" name="Text Box 35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35" name="Text Box 36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12</xdr:col>
      <xdr:colOff>590550</xdr:colOff>
      <xdr:row>32</xdr:row>
      <xdr:rowOff>0</xdr:rowOff>
    </xdr:from>
    <xdr:to>
      <xdr:col>13</xdr:col>
      <xdr:colOff>533400</xdr:colOff>
      <xdr:row>35</xdr:row>
      <xdr:rowOff>47625</xdr:rowOff>
    </xdr:to>
    <xdr:grpSp>
      <xdr:nvGrpSpPr>
        <xdr:cNvPr id="36" name="Group 37"/>
        <xdr:cNvGrpSpPr>
          <a:grpSpLocks/>
        </xdr:cNvGrpSpPr>
      </xdr:nvGrpSpPr>
      <xdr:grpSpPr>
        <a:xfrm>
          <a:off x="8820150" y="5191125"/>
          <a:ext cx="628650" cy="561975"/>
          <a:chOff x="387" y="713"/>
          <a:chExt cx="66" cy="59"/>
        </a:xfrm>
        <a:solidFill>
          <a:srgbClr val="FFFFFF"/>
        </a:solidFill>
      </xdr:grpSpPr>
      <xdr:sp>
        <xdr:nvSpPr>
          <xdr:cNvPr id="37" name="Text Box 38"/>
          <xdr:cNvSpPr txBox="1">
            <a:spLocks noChangeArrowheads="1"/>
          </xdr:cNvSpPr>
        </xdr:nvSpPr>
        <xdr:spPr>
          <a:xfrm>
            <a:off x="387" y="718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前年</a:t>
            </a:r>
          </a:p>
        </xdr:txBody>
      </xdr:sp>
      <xdr:sp>
        <xdr:nvSpPr>
          <xdr:cNvPr id="38" name="Text Box 39"/>
          <xdr:cNvSpPr txBox="1">
            <a:spLocks noChangeArrowheads="1"/>
          </xdr:cNvSpPr>
        </xdr:nvSpPr>
        <xdr:spPr>
          <a:xfrm>
            <a:off x="420" y="713"/>
            <a:ext cx="33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今年</a:t>
            </a:r>
          </a:p>
        </xdr:txBody>
      </xdr:sp>
    </xdr:grpSp>
    <xdr:clientData/>
  </xdr:twoCellAnchor>
  <xdr:twoCellAnchor>
    <xdr:from>
      <xdr:col>0</xdr:col>
      <xdr:colOff>361950</xdr:colOff>
      <xdr:row>2</xdr:row>
      <xdr:rowOff>142875</xdr:rowOff>
    </xdr:from>
    <xdr:to>
      <xdr:col>0</xdr:col>
      <xdr:colOff>609600</xdr:colOff>
      <xdr:row>4</xdr:row>
      <xdr:rowOff>19050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361950" y="4667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247650</xdr:colOff>
      <xdr:row>30</xdr:row>
      <xdr:rowOff>38100</xdr:rowOff>
    </xdr:from>
    <xdr:to>
      <xdr:col>2</xdr:col>
      <xdr:colOff>9525</xdr:colOff>
      <xdr:row>31</xdr:row>
      <xdr:rowOff>76200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933450" y="4895850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4</xdr:col>
      <xdr:colOff>381000</xdr:colOff>
      <xdr:row>30</xdr:row>
      <xdr:rowOff>38100</xdr:rowOff>
    </xdr:from>
    <xdr:to>
      <xdr:col>5</xdr:col>
      <xdr:colOff>133350</xdr:colOff>
      <xdr:row>31</xdr:row>
      <xdr:rowOff>85725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3124200" y="4895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</a:t>
          </a:r>
        </a:p>
      </xdr:txBody>
    </xdr:sp>
    <xdr:clientData/>
  </xdr:twoCellAnchor>
  <xdr:twoCellAnchor>
    <xdr:from>
      <xdr:col>3</xdr:col>
      <xdr:colOff>333375</xdr:colOff>
      <xdr:row>30</xdr:row>
      <xdr:rowOff>38100</xdr:rowOff>
    </xdr:from>
    <xdr:to>
      <xdr:col>4</xdr:col>
      <xdr:colOff>76200</xdr:colOff>
      <xdr:row>31</xdr:row>
      <xdr:rowOff>76200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90775" y="489585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</a:t>
          </a:r>
        </a:p>
      </xdr:txBody>
    </xdr:sp>
    <xdr:clientData/>
  </xdr:twoCellAnchor>
  <xdr:twoCellAnchor>
    <xdr:from>
      <xdr:col>2</xdr:col>
      <xdr:colOff>266700</xdr:colOff>
      <xdr:row>30</xdr:row>
      <xdr:rowOff>38100</xdr:rowOff>
    </xdr:from>
    <xdr:to>
      <xdr:col>3</xdr:col>
      <xdr:colOff>28575</xdr:colOff>
      <xdr:row>31</xdr:row>
      <xdr:rowOff>85725</xdr:rowOff>
    </xdr:to>
    <xdr:sp>
      <xdr:nvSpPr>
        <xdr:cNvPr id="43" name="Text Box 4"/>
        <xdr:cNvSpPr txBox="1">
          <a:spLocks noChangeArrowheads="1"/>
        </xdr:cNvSpPr>
      </xdr:nvSpPr>
      <xdr:spPr>
        <a:xfrm>
          <a:off x="1638300" y="4895850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２月</a:t>
          </a:r>
        </a:p>
      </xdr:txBody>
    </xdr:sp>
    <xdr:clientData/>
  </xdr:twoCellAnchor>
  <xdr:twoCellAnchor>
    <xdr:from>
      <xdr:col>5</xdr:col>
      <xdr:colOff>419100</xdr:colOff>
      <xdr:row>30</xdr:row>
      <xdr:rowOff>38100</xdr:rowOff>
    </xdr:from>
    <xdr:to>
      <xdr:col>6</xdr:col>
      <xdr:colOff>171450</xdr:colOff>
      <xdr:row>31</xdr:row>
      <xdr:rowOff>85725</xdr:rowOff>
    </xdr:to>
    <xdr:sp>
      <xdr:nvSpPr>
        <xdr:cNvPr id="44" name="Text Box 5"/>
        <xdr:cNvSpPr txBox="1">
          <a:spLocks noChangeArrowheads="1"/>
        </xdr:cNvSpPr>
      </xdr:nvSpPr>
      <xdr:spPr>
        <a:xfrm>
          <a:off x="3848100" y="4895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</a:t>
          </a:r>
        </a:p>
      </xdr:txBody>
    </xdr:sp>
    <xdr:clientData/>
  </xdr:twoCellAnchor>
  <xdr:twoCellAnchor>
    <xdr:from>
      <xdr:col>6</xdr:col>
      <xdr:colOff>495300</xdr:colOff>
      <xdr:row>30</xdr:row>
      <xdr:rowOff>38100</xdr:rowOff>
    </xdr:from>
    <xdr:to>
      <xdr:col>7</xdr:col>
      <xdr:colOff>247650</xdr:colOff>
      <xdr:row>31</xdr:row>
      <xdr:rowOff>85725</xdr:rowOff>
    </xdr:to>
    <xdr:sp>
      <xdr:nvSpPr>
        <xdr:cNvPr id="45" name="Text Box 14"/>
        <xdr:cNvSpPr txBox="1">
          <a:spLocks noChangeArrowheads="1"/>
        </xdr:cNvSpPr>
      </xdr:nvSpPr>
      <xdr:spPr>
        <a:xfrm>
          <a:off x="4610100" y="4895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</a:t>
          </a:r>
        </a:p>
      </xdr:txBody>
    </xdr:sp>
    <xdr:clientData/>
  </xdr:twoCellAnchor>
  <xdr:twoCellAnchor>
    <xdr:from>
      <xdr:col>7</xdr:col>
      <xdr:colOff>514350</xdr:colOff>
      <xdr:row>30</xdr:row>
      <xdr:rowOff>38100</xdr:rowOff>
    </xdr:from>
    <xdr:to>
      <xdr:col>8</xdr:col>
      <xdr:colOff>266700</xdr:colOff>
      <xdr:row>31</xdr:row>
      <xdr:rowOff>85725</xdr:rowOff>
    </xdr:to>
    <xdr:sp>
      <xdr:nvSpPr>
        <xdr:cNvPr id="46" name="Text Box 15"/>
        <xdr:cNvSpPr txBox="1">
          <a:spLocks noChangeArrowheads="1"/>
        </xdr:cNvSpPr>
      </xdr:nvSpPr>
      <xdr:spPr>
        <a:xfrm>
          <a:off x="5314950" y="4895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７月</a:t>
          </a:r>
        </a:p>
      </xdr:txBody>
    </xdr:sp>
    <xdr:clientData/>
  </xdr:twoCellAnchor>
  <xdr:twoCellAnchor>
    <xdr:from>
      <xdr:col>9</xdr:col>
      <xdr:colOff>561975</xdr:colOff>
      <xdr:row>30</xdr:row>
      <xdr:rowOff>38100</xdr:rowOff>
    </xdr:from>
    <xdr:to>
      <xdr:col>10</xdr:col>
      <xdr:colOff>314325</xdr:colOff>
      <xdr:row>31</xdr:row>
      <xdr:rowOff>85725</xdr:rowOff>
    </xdr:to>
    <xdr:sp>
      <xdr:nvSpPr>
        <xdr:cNvPr id="47" name="Text Box 16"/>
        <xdr:cNvSpPr txBox="1">
          <a:spLocks noChangeArrowheads="1"/>
        </xdr:cNvSpPr>
      </xdr:nvSpPr>
      <xdr:spPr>
        <a:xfrm>
          <a:off x="6734175" y="4895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</a:t>
          </a:r>
        </a:p>
      </xdr:txBody>
    </xdr:sp>
    <xdr:clientData/>
  </xdr:twoCellAnchor>
  <xdr:twoCellAnchor>
    <xdr:from>
      <xdr:col>8</xdr:col>
      <xdr:colOff>552450</xdr:colOff>
      <xdr:row>30</xdr:row>
      <xdr:rowOff>38100</xdr:rowOff>
    </xdr:from>
    <xdr:to>
      <xdr:col>9</xdr:col>
      <xdr:colOff>304800</xdr:colOff>
      <xdr:row>31</xdr:row>
      <xdr:rowOff>85725</xdr:rowOff>
    </xdr:to>
    <xdr:sp>
      <xdr:nvSpPr>
        <xdr:cNvPr id="48" name="Text Box 17"/>
        <xdr:cNvSpPr txBox="1">
          <a:spLocks noChangeArrowheads="1"/>
        </xdr:cNvSpPr>
      </xdr:nvSpPr>
      <xdr:spPr>
        <a:xfrm>
          <a:off x="6038850" y="4895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８月</a:t>
          </a:r>
        </a:p>
      </xdr:txBody>
    </xdr:sp>
    <xdr:clientData/>
  </xdr:twoCellAnchor>
  <xdr:twoCellAnchor>
    <xdr:from>
      <xdr:col>10</xdr:col>
      <xdr:colOff>561975</xdr:colOff>
      <xdr:row>30</xdr:row>
      <xdr:rowOff>38100</xdr:rowOff>
    </xdr:from>
    <xdr:to>
      <xdr:col>11</xdr:col>
      <xdr:colOff>466725</xdr:colOff>
      <xdr:row>31</xdr:row>
      <xdr:rowOff>133350</xdr:rowOff>
    </xdr:to>
    <xdr:sp>
      <xdr:nvSpPr>
        <xdr:cNvPr id="49" name="Text Box 18"/>
        <xdr:cNvSpPr txBox="1">
          <a:spLocks noChangeArrowheads="1"/>
        </xdr:cNvSpPr>
      </xdr:nvSpPr>
      <xdr:spPr>
        <a:xfrm>
          <a:off x="7419975" y="4895850"/>
          <a:ext cx="590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１０月</a:t>
          </a:r>
        </a:p>
      </xdr:txBody>
    </xdr:sp>
    <xdr:clientData/>
  </xdr:twoCellAnchor>
  <xdr:twoCellAnchor>
    <xdr:from>
      <xdr:col>11</xdr:col>
      <xdr:colOff>666750</xdr:colOff>
      <xdr:row>30</xdr:row>
      <xdr:rowOff>38100</xdr:rowOff>
    </xdr:from>
    <xdr:to>
      <xdr:col>12</xdr:col>
      <xdr:colOff>552450</xdr:colOff>
      <xdr:row>31</xdr:row>
      <xdr:rowOff>133350</xdr:rowOff>
    </xdr:to>
    <xdr:sp>
      <xdr:nvSpPr>
        <xdr:cNvPr id="50" name="Text Box 19"/>
        <xdr:cNvSpPr txBox="1">
          <a:spLocks noChangeArrowheads="1"/>
        </xdr:cNvSpPr>
      </xdr:nvSpPr>
      <xdr:spPr>
        <a:xfrm>
          <a:off x="8210550" y="4895850"/>
          <a:ext cx="571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</a:t>
          </a:r>
        </a:p>
      </xdr:txBody>
    </xdr:sp>
    <xdr:clientData/>
  </xdr:twoCellAnchor>
  <xdr:twoCellAnchor>
    <xdr:from>
      <xdr:col>13</xdr:col>
      <xdr:colOff>0</xdr:colOff>
      <xdr:row>30</xdr:row>
      <xdr:rowOff>38100</xdr:rowOff>
    </xdr:from>
    <xdr:to>
      <xdr:col>13</xdr:col>
      <xdr:colOff>609600</xdr:colOff>
      <xdr:row>31</xdr:row>
      <xdr:rowOff>114300</xdr:rowOff>
    </xdr:to>
    <xdr:sp>
      <xdr:nvSpPr>
        <xdr:cNvPr id="51" name="Text Box 20"/>
        <xdr:cNvSpPr txBox="1">
          <a:spLocks noChangeArrowheads="1"/>
        </xdr:cNvSpPr>
      </xdr:nvSpPr>
      <xdr:spPr>
        <a:xfrm>
          <a:off x="8915400" y="489585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１２月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7</xdr:col>
      <xdr:colOff>676275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1257300"/>
        <a:ext cx="54768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6</xdr:row>
      <xdr:rowOff>28575</xdr:rowOff>
    </xdr:from>
    <xdr:to>
      <xdr:col>13</xdr:col>
      <xdr:colOff>609600</xdr:colOff>
      <xdr:row>37</xdr:row>
      <xdr:rowOff>152400</xdr:rowOff>
    </xdr:to>
    <xdr:graphicFrame>
      <xdr:nvGraphicFramePr>
        <xdr:cNvPr id="2" name="Chart 1"/>
        <xdr:cNvGraphicFramePr/>
      </xdr:nvGraphicFramePr>
      <xdr:xfrm>
        <a:off x="4048125" y="1276350"/>
        <a:ext cx="54768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504825</xdr:colOff>
      <xdr:row>6</xdr:row>
      <xdr:rowOff>28575</xdr:rowOff>
    </xdr:from>
    <xdr:to>
      <xdr:col>19</xdr:col>
      <xdr:colOff>485775</xdr:colOff>
      <xdr:row>37</xdr:row>
      <xdr:rowOff>152400</xdr:rowOff>
    </xdr:to>
    <xdr:graphicFrame>
      <xdr:nvGraphicFramePr>
        <xdr:cNvPr id="3" name="Chart 2"/>
        <xdr:cNvGraphicFramePr/>
      </xdr:nvGraphicFramePr>
      <xdr:xfrm>
        <a:off x="8048625" y="1276350"/>
        <a:ext cx="5505450" cy="514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0</xdr:row>
      <xdr:rowOff>28575</xdr:rowOff>
    </xdr:from>
    <xdr:to>
      <xdr:col>10</xdr:col>
      <xdr:colOff>628650</xdr:colOff>
      <xdr:row>2</xdr:row>
      <xdr:rowOff>66675</xdr:rowOff>
    </xdr:to>
    <xdr:sp>
      <xdr:nvSpPr>
        <xdr:cNvPr id="4" name="WordArt 3"/>
        <xdr:cNvSpPr>
          <a:spLocks/>
        </xdr:cNvSpPr>
      </xdr:nvSpPr>
      <xdr:spPr>
        <a:xfrm>
          <a:off x="2752725" y="28575"/>
          <a:ext cx="4733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《</a:t>
          </a:r>
          <a:r>
            <a:rPr lang="en-US" cap="none" sz="3600" b="1" i="0" u="none" baseline="0"/>
            <a:t>電気</a:t>
          </a:r>
          <a:r>
            <a:rPr lang="en-US" cap="none" sz="3600" b="1" i="0" u="none" baseline="0"/>
            <a:t>》</a:t>
          </a:r>
          <a:r>
            <a:rPr lang="en-US" cap="none" sz="3600" b="1" i="0" u="none" baseline="0"/>
            <a:t>使用量・</a:t>
          </a:r>
          <a:r>
            <a:rPr lang="en-US" cap="none" sz="3600" b="1" i="0" u="none" baseline="0"/>
            <a:t>CO2</a:t>
          </a:r>
          <a:r>
            <a:rPr lang="en-US" cap="none" sz="3600" b="1" i="0" u="none" baseline="0"/>
            <a:t>排出量・金額の月別推移</a:t>
          </a:r>
        </a:p>
      </xdr:txBody>
    </xdr:sp>
    <xdr:clientData/>
  </xdr:twoCellAnchor>
  <xdr:twoCellAnchor>
    <xdr:from>
      <xdr:col>8</xdr:col>
      <xdr:colOff>0</xdr:colOff>
      <xdr:row>3</xdr:row>
      <xdr:rowOff>104775</xdr:rowOff>
    </xdr:from>
    <xdr:to>
      <xdr:col>10</xdr:col>
      <xdr:colOff>590550</xdr:colOff>
      <xdr:row>5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5486400" y="733425"/>
          <a:ext cx="1962150" cy="4572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X43"/>
  <sheetViews>
    <sheetView showZeros="0" tabSelected="1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.12109375" style="21" customWidth="1"/>
    <col min="2" max="2" width="4.75390625" style="21" customWidth="1"/>
    <col min="3" max="3" width="4.25390625" style="21" customWidth="1"/>
    <col min="4" max="4" width="11.375" style="21" customWidth="1"/>
    <col min="5" max="5" width="6.125" style="21" customWidth="1"/>
    <col min="6" max="6" width="8.25390625" style="21" customWidth="1"/>
    <col min="7" max="10" width="5.625" style="21" customWidth="1"/>
    <col min="11" max="11" width="5.625" style="22" customWidth="1"/>
    <col min="12" max="16" width="5.625" style="21" customWidth="1"/>
    <col min="17" max="17" width="5.625" style="22" customWidth="1"/>
    <col min="18" max="22" width="5.625" style="21" customWidth="1"/>
    <col min="23" max="23" width="5.625" style="22" customWidth="1"/>
    <col min="24" max="24" width="5.625" style="21" customWidth="1"/>
    <col min="25" max="25" width="1.37890625" style="21" customWidth="1"/>
    <col min="26" max="16384" width="9.00390625" style="21" customWidth="1"/>
  </cols>
  <sheetData>
    <row r="1" spans="2:23" s="14" customFormat="1" ht="19.5" customHeight="1">
      <c r="B1" s="13"/>
      <c r="C1" s="13"/>
      <c r="D1" s="13"/>
      <c r="E1" s="13"/>
      <c r="F1" s="13"/>
      <c r="G1" s="38"/>
      <c r="H1" s="38"/>
      <c r="I1" s="38"/>
      <c r="J1" s="38"/>
      <c r="K1" s="39"/>
      <c r="L1" s="38"/>
      <c r="M1" s="38"/>
      <c r="N1" s="38"/>
      <c r="O1" s="38"/>
      <c r="Q1" s="15"/>
      <c r="W1" s="15"/>
    </row>
    <row r="2" spans="2:23" s="14" customFormat="1" ht="19.5" customHeight="1">
      <c r="B2" s="13"/>
      <c r="C2" s="13"/>
      <c r="D2" s="13"/>
      <c r="E2" s="13"/>
      <c r="F2" s="13"/>
      <c r="G2" s="38"/>
      <c r="H2" s="38"/>
      <c r="I2" s="38"/>
      <c r="J2" s="38"/>
      <c r="K2" s="39"/>
      <c r="L2" s="38"/>
      <c r="M2" s="38"/>
      <c r="N2" s="38"/>
      <c r="O2" s="38"/>
      <c r="Q2" s="15"/>
      <c r="W2" s="15"/>
    </row>
    <row r="3" spans="3:23" s="14" customFormat="1" ht="19.5" customHeight="1">
      <c r="C3" s="16" t="s">
        <v>81</v>
      </c>
      <c r="D3" s="17"/>
      <c r="E3" s="18"/>
      <c r="F3" s="18"/>
      <c r="G3" s="18"/>
      <c r="H3" s="18"/>
      <c r="I3" s="18"/>
      <c r="J3" s="18"/>
      <c r="K3" s="19"/>
      <c r="L3" s="18"/>
      <c r="M3" s="18"/>
      <c r="N3" s="18"/>
      <c r="O3" s="18"/>
      <c r="Q3" s="15"/>
      <c r="W3" s="15"/>
    </row>
    <row r="4" spans="3:23" s="14" customFormat="1" ht="19.5" customHeight="1">
      <c r="C4" s="16" t="s">
        <v>0</v>
      </c>
      <c r="D4" s="17"/>
      <c r="E4" s="18"/>
      <c r="F4" s="18"/>
      <c r="G4" s="18"/>
      <c r="H4" s="18"/>
      <c r="I4" s="18"/>
      <c r="J4" s="18"/>
      <c r="K4" s="19"/>
      <c r="L4" s="18"/>
      <c r="M4" s="18"/>
      <c r="N4" s="18"/>
      <c r="O4" s="18"/>
      <c r="Q4" s="15"/>
      <c r="W4" s="15"/>
    </row>
    <row r="5" spans="2:15" ht="9.75" customHeight="1" thickBot="1">
      <c r="B5" s="20"/>
      <c r="C5" s="20"/>
      <c r="D5" s="20"/>
      <c r="E5" s="20"/>
      <c r="F5" s="20"/>
      <c r="G5" s="40"/>
      <c r="H5" s="40"/>
      <c r="I5" s="40"/>
      <c r="J5" s="40"/>
      <c r="K5" s="41"/>
      <c r="L5" s="40"/>
      <c r="M5" s="40"/>
      <c r="N5" s="40"/>
      <c r="O5" s="40"/>
    </row>
    <row r="6" spans="2:24" ht="19.5" customHeight="1">
      <c r="B6" s="224" t="s">
        <v>1</v>
      </c>
      <c r="C6" s="227" t="s">
        <v>20</v>
      </c>
      <c r="D6" s="227" t="s">
        <v>2</v>
      </c>
      <c r="E6" s="227" t="s">
        <v>3</v>
      </c>
      <c r="F6" s="230" t="s">
        <v>66</v>
      </c>
      <c r="G6" s="215" t="s">
        <v>4</v>
      </c>
      <c r="H6" s="218"/>
      <c r="I6" s="218"/>
      <c r="J6" s="218"/>
      <c r="K6" s="218"/>
      <c r="L6" s="219"/>
      <c r="M6" s="215" t="s">
        <v>5</v>
      </c>
      <c r="N6" s="216"/>
      <c r="O6" s="216"/>
      <c r="P6" s="216"/>
      <c r="Q6" s="216"/>
      <c r="R6" s="217"/>
      <c r="S6" s="215" t="s">
        <v>6</v>
      </c>
      <c r="T6" s="218"/>
      <c r="U6" s="218"/>
      <c r="V6" s="218"/>
      <c r="W6" s="218"/>
      <c r="X6" s="219"/>
    </row>
    <row r="7" spans="2:24" ht="30" customHeight="1">
      <c r="B7" s="225"/>
      <c r="C7" s="228"/>
      <c r="D7" s="228"/>
      <c r="E7" s="228"/>
      <c r="F7" s="231"/>
      <c r="G7" s="210" t="s">
        <v>7</v>
      </c>
      <c r="H7" s="211"/>
      <c r="I7" s="212" t="s">
        <v>35</v>
      </c>
      <c r="J7" s="213"/>
      <c r="K7" s="212" t="s">
        <v>8</v>
      </c>
      <c r="L7" s="214"/>
      <c r="M7" s="210" t="s">
        <v>7</v>
      </c>
      <c r="N7" s="211"/>
      <c r="O7" s="212" t="s">
        <v>35</v>
      </c>
      <c r="P7" s="213"/>
      <c r="Q7" s="212" t="s">
        <v>8</v>
      </c>
      <c r="R7" s="214"/>
      <c r="S7" s="210" t="s">
        <v>7</v>
      </c>
      <c r="T7" s="211"/>
      <c r="U7" s="212" t="s">
        <v>35</v>
      </c>
      <c r="V7" s="213"/>
      <c r="W7" s="212" t="s">
        <v>8</v>
      </c>
      <c r="X7" s="214"/>
    </row>
    <row r="8" spans="2:24" ht="12.75" customHeight="1">
      <c r="B8" s="226"/>
      <c r="C8" s="229"/>
      <c r="D8" s="229"/>
      <c r="E8" s="229"/>
      <c r="F8" s="232"/>
      <c r="G8" s="23" t="s">
        <v>36</v>
      </c>
      <c r="H8" s="24" t="s">
        <v>37</v>
      </c>
      <c r="I8" s="25" t="s">
        <v>36</v>
      </c>
      <c r="J8" s="26" t="s">
        <v>37</v>
      </c>
      <c r="K8" s="27" t="s">
        <v>36</v>
      </c>
      <c r="L8" s="26" t="s">
        <v>37</v>
      </c>
      <c r="M8" s="23" t="s">
        <v>36</v>
      </c>
      <c r="N8" s="24" t="s">
        <v>37</v>
      </c>
      <c r="O8" s="25" t="s">
        <v>36</v>
      </c>
      <c r="P8" s="26" t="s">
        <v>37</v>
      </c>
      <c r="Q8" s="27" t="s">
        <v>36</v>
      </c>
      <c r="R8" s="26" t="s">
        <v>37</v>
      </c>
      <c r="S8" s="23" t="s">
        <v>36</v>
      </c>
      <c r="T8" s="24" t="s">
        <v>37</v>
      </c>
      <c r="U8" s="25" t="s">
        <v>36</v>
      </c>
      <c r="V8" s="26" t="s">
        <v>37</v>
      </c>
      <c r="W8" s="27" t="s">
        <v>36</v>
      </c>
      <c r="X8" s="48" t="s">
        <v>37</v>
      </c>
    </row>
    <row r="9" spans="2:24" ht="24.75" customHeight="1">
      <c r="B9" s="223" t="s">
        <v>9</v>
      </c>
      <c r="C9" s="28">
        <v>1</v>
      </c>
      <c r="D9" s="29" t="s">
        <v>10</v>
      </c>
      <c r="E9" s="29" t="s">
        <v>11</v>
      </c>
      <c r="F9" s="30">
        <v>0.787</v>
      </c>
      <c r="G9" s="84"/>
      <c r="H9" s="85"/>
      <c r="I9" s="75">
        <f aca="true" t="shared" si="0" ref="I9:I15">G9*$F9</f>
        <v>0</v>
      </c>
      <c r="J9" s="76">
        <f aca="true" t="shared" si="1" ref="J9:J15">H9*$F9</f>
        <v>0</v>
      </c>
      <c r="K9" s="69"/>
      <c r="L9" s="70"/>
      <c r="M9" s="86"/>
      <c r="N9" s="85"/>
      <c r="O9" s="75">
        <f aca="true" t="shared" si="2" ref="O9:O15">M9*$F9</f>
        <v>0</v>
      </c>
      <c r="P9" s="76">
        <f aca="true" t="shared" si="3" ref="P9:P15">N9*$F9</f>
        <v>0</v>
      </c>
      <c r="Q9" s="69"/>
      <c r="R9" s="70"/>
      <c r="S9" s="86"/>
      <c r="T9" s="85"/>
      <c r="U9" s="75">
        <f aca="true" t="shared" si="4" ref="U9:U15">S9*$F9</f>
        <v>0</v>
      </c>
      <c r="V9" s="76">
        <f aca="true" t="shared" si="5" ref="V9:V15">T9*$F9</f>
        <v>0</v>
      </c>
      <c r="W9" s="69"/>
      <c r="X9" s="70"/>
    </row>
    <row r="10" spans="2:24" ht="24.75" customHeight="1">
      <c r="B10" s="223"/>
      <c r="C10" s="28">
        <v>2</v>
      </c>
      <c r="D10" s="29" t="s">
        <v>12</v>
      </c>
      <c r="E10" s="29" t="s">
        <v>23</v>
      </c>
      <c r="F10" s="30">
        <v>2.227</v>
      </c>
      <c r="G10" s="84"/>
      <c r="H10" s="85"/>
      <c r="I10" s="75">
        <f t="shared" si="0"/>
        <v>0</v>
      </c>
      <c r="J10" s="76">
        <f t="shared" si="1"/>
        <v>0</v>
      </c>
      <c r="K10" s="69"/>
      <c r="L10" s="70"/>
      <c r="M10" s="86"/>
      <c r="N10" s="85"/>
      <c r="O10" s="75">
        <f t="shared" si="2"/>
        <v>0</v>
      </c>
      <c r="P10" s="76">
        <f t="shared" si="3"/>
        <v>0</v>
      </c>
      <c r="Q10" s="69"/>
      <c r="R10" s="70"/>
      <c r="S10" s="86"/>
      <c r="T10" s="85"/>
      <c r="U10" s="75">
        <f t="shared" si="4"/>
        <v>0</v>
      </c>
      <c r="V10" s="76">
        <f t="shared" si="5"/>
        <v>0</v>
      </c>
      <c r="W10" s="69"/>
      <c r="X10" s="70"/>
    </row>
    <row r="11" spans="2:24" ht="24.75" customHeight="1">
      <c r="B11" s="223"/>
      <c r="C11" s="28">
        <v>3</v>
      </c>
      <c r="D11" s="29" t="s">
        <v>64</v>
      </c>
      <c r="E11" s="29" t="s">
        <v>23</v>
      </c>
      <c r="F11" s="190">
        <v>6</v>
      </c>
      <c r="G11" s="84"/>
      <c r="H11" s="85"/>
      <c r="I11" s="75">
        <f t="shared" si="0"/>
        <v>0</v>
      </c>
      <c r="J11" s="76">
        <f t="shared" si="1"/>
        <v>0</v>
      </c>
      <c r="K11" s="69"/>
      <c r="L11" s="70"/>
      <c r="M11" s="86"/>
      <c r="N11" s="85"/>
      <c r="O11" s="75">
        <f t="shared" si="2"/>
        <v>0</v>
      </c>
      <c r="P11" s="76">
        <f t="shared" si="3"/>
        <v>0</v>
      </c>
      <c r="Q11" s="69"/>
      <c r="R11" s="70"/>
      <c r="S11" s="86"/>
      <c r="T11" s="85"/>
      <c r="U11" s="75">
        <f t="shared" si="4"/>
        <v>0</v>
      </c>
      <c r="V11" s="76">
        <f t="shared" si="5"/>
        <v>0</v>
      </c>
      <c r="W11" s="69"/>
      <c r="X11" s="70"/>
    </row>
    <row r="12" spans="2:24" ht="24.75" customHeight="1">
      <c r="B12" s="223"/>
      <c r="C12" s="28">
        <v>4</v>
      </c>
      <c r="D12" s="29" t="s">
        <v>13</v>
      </c>
      <c r="E12" s="29" t="s">
        <v>60</v>
      </c>
      <c r="F12" s="209">
        <v>0.88</v>
      </c>
      <c r="G12" s="84"/>
      <c r="H12" s="85"/>
      <c r="I12" s="75">
        <f t="shared" si="0"/>
        <v>0</v>
      </c>
      <c r="J12" s="76">
        <f t="shared" si="1"/>
        <v>0</v>
      </c>
      <c r="K12" s="69"/>
      <c r="L12" s="70"/>
      <c r="M12" s="86"/>
      <c r="N12" s="85"/>
      <c r="O12" s="75">
        <f t="shared" si="2"/>
        <v>0</v>
      </c>
      <c r="P12" s="76">
        <f t="shared" si="3"/>
        <v>0</v>
      </c>
      <c r="Q12" s="69"/>
      <c r="R12" s="70"/>
      <c r="S12" s="86"/>
      <c r="T12" s="85"/>
      <c r="U12" s="75">
        <f t="shared" si="4"/>
        <v>0</v>
      </c>
      <c r="V12" s="76">
        <f t="shared" si="5"/>
        <v>0</v>
      </c>
      <c r="W12" s="69"/>
      <c r="X12" s="70"/>
    </row>
    <row r="13" spans="2:24" ht="24.75" customHeight="1">
      <c r="B13" s="223"/>
      <c r="C13" s="28">
        <v>5</v>
      </c>
      <c r="D13" s="29" t="s">
        <v>14</v>
      </c>
      <c r="E13" s="29" t="s">
        <v>15</v>
      </c>
      <c r="F13" s="30">
        <v>2.49</v>
      </c>
      <c r="G13" s="84"/>
      <c r="H13" s="85"/>
      <c r="I13" s="75">
        <f t="shared" si="0"/>
        <v>0</v>
      </c>
      <c r="J13" s="76">
        <f t="shared" si="1"/>
        <v>0</v>
      </c>
      <c r="K13" s="69"/>
      <c r="L13" s="70"/>
      <c r="M13" s="86"/>
      <c r="N13" s="85"/>
      <c r="O13" s="75">
        <f t="shared" si="2"/>
        <v>0</v>
      </c>
      <c r="P13" s="76">
        <f t="shared" si="3"/>
        <v>0</v>
      </c>
      <c r="Q13" s="69"/>
      <c r="R13" s="70"/>
      <c r="S13" s="86"/>
      <c r="T13" s="85"/>
      <c r="U13" s="75">
        <f t="shared" si="4"/>
        <v>0</v>
      </c>
      <c r="V13" s="76">
        <f t="shared" si="5"/>
        <v>0</v>
      </c>
      <c r="W13" s="69"/>
      <c r="X13" s="70"/>
    </row>
    <row r="14" spans="2:24" ht="24.75" customHeight="1">
      <c r="B14" s="223"/>
      <c r="C14" s="28">
        <v>6</v>
      </c>
      <c r="D14" s="29" t="s">
        <v>47</v>
      </c>
      <c r="E14" s="29" t="s">
        <v>48</v>
      </c>
      <c r="F14" s="30">
        <v>2.58</v>
      </c>
      <c r="G14" s="84"/>
      <c r="H14" s="85"/>
      <c r="I14" s="75">
        <f t="shared" si="0"/>
        <v>0</v>
      </c>
      <c r="J14" s="76">
        <f t="shared" si="1"/>
        <v>0</v>
      </c>
      <c r="K14" s="69"/>
      <c r="L14" s="70"/>
      <c r="M14" s="86"/>
      <c r="N14" s="85"/>
      <c r="O14" s="75">
        <f t="shared" si="2"/>
        <v>0</v>
      </c>
      <c r="P14" s="76">
        <f t="shared" si="3"/>
        <v>0</v>
      </c>
      <c r="Q14" s="69"/>
      <c r="R14" s="70"/>
      <c r="S14" s="86"/>
      <c r="T14" s="85"/>
      <c r="U14" s="75">
        <f t="shared" si="4"/>
        <v>0</v>
      </c>
      <c r="V14" s="76">
        <f t="shared" si="5"/>
        <v>0</v>
      </c>
      <c r="W14" s="69"/>
      <c r="X14" s="70"/>
    </row>
    <row r="15" spans="2:24" ht="24.75" customHeight="1" thickBot="1">
      <c r="B15" s="223"/>
      <c r="C15" s="28">
        <v>7</v>
      </c>
      <c r="D15" s="29" t="s">
        <v>16</v>
      </c>
      <c r="E15" s="29" t="s">
        <v>15</v>
      </c>
      <c r="F15" s="30">
        <v>2.32</v>
      </c>
      <c r="G15" s="84"/>
      <c r="H15" s="85"/>
      <c r="I15" s="75">
        <f t="shared" si="0"/>
        <v>0</v>
      </c>
      <c r="J15" s="76">
        <f t="shared" si="1"/>
        <v>0</v>
      </c>
      <c r="K15" s="69"/>
      <c r="L15" s="70"/>
      <c r="M15" s="86"/>
      <c r="N15" s="85"/>
      <c r="O15" s="75">
        <f t="shared" si="2"/>
        <v>0</v>
      </c>
      <c r="P15" s="76">
        <f t="shared" si="3"/>
        <v>0</v>
      </c>
      <c r="Q15" s="69"/>
      <c r="R15" s="70"/>
      <c r="S15" s="86"/>
      <c r="T15" s="85"/>
      <c r="U15" s="75">
        <f t="shared" si="4"/>
        <v>0</v>
      </c>
      <c r="V15" s="76">
        <f t="shared" si="5"/>
        <v>0</v>
      </c>
      <c r="W15" s="69"/>
      <c r="X15" s="70"/>
    </row>
    <row r="16" spans="2:24" s="22" customFormat="1" ht="24.75" customHeight="1" thickBot="1">
      <c r="B16" s="220" t="s">
        <v>17</v>
      </c>
      <c r="C16" s="221"/>
      <c r="D16" s="221"/>
      <c r="E16" s="221"/>
      <c r="F16" s="222"/>
      <c r="G16" s="77" t="s">
        <v>44</v>
      </c>
      <c r="H16" s="78" t="s">
        <v>44</v>
      </c>
      <c r="I16" s="79">
        <f>SUM(I9:I15)</f>
        <v>0</v>
      </c>
      <c r="J16" s="80">
        <f>SUM(J9:J15)</f>
        <v>0</v>
      </c>
      <c r="K16" s="81">
        <f>SUM(K9:K15)</f>
        <v>0</v>
      </c>
      <c r="L16" s="82">
        <f>SUM(L9:L15)</f>
        <v>0</v>
      </c>
      <c r="M16" s="83" t="s">
        <v>44</v>
      </c>
      <c r="N16" s="78" t="s">
        <v>44</v>
      </c>
      <c r="O16" s="79">
        <f>SUM(O9:O15)</f>
        <v>0</v>
      </c>
      <c r="P16" s="80">
        <f>SUM(P9:P15)</f>
        <v>0</v>
      </c>
      <c r="Q16" s="81">
        <f>SUM(Q9:Q15)</f>
        <v>0</v>
      </c>
      <c r="R16" s="82">
        <f>SUM(R9:R15)</f>
        <v>0</v>
      </c>
      <c r="S16" s="83" t="s">
        <v>44</v>
      </c>
      <c r="T16" s="78" t="s">
        <v>44</v>
      </c>
      <c r="U16" s="79">
        <f>SUM(U9:U15)</f>
        <v>0</v>
      </c>
      <c r="V16" s="80">
        <f>SUM(V9:V15)</f>
        <v>0</v>
      </c>
      <c r="W16" s="81">
        <f>SUM(W9:W15)</f>
        <v>0</v>
      </c>
      <c r="X16" s="82">
        <f>SUM(X9:X15)</f>
        <v>0</v>
      </c>
    </row>
    <row r="17" spans="9:23" ht="3" customHeight="1">
      <c r="I17" s="42"/>
      <c r="J17" s="42"/>
      <c r="L17" s="42"/>
      <c r="M17" s="42"/>
      <c r="N17" s="32"/>
      <c r="O17" s="42"/>
      <c r="P17" s="42"/>
      <c r="Q17" s="43"/>
      <c r="R17" s="42"/>
      <c r="S17" s="44"/>
      <c r="W17" s="43"/>
    </row>
    <row r="18" spans="2:23" ht="15">
      <c r="B18" s="208" t="s">
        <v>76</v>
      </c>
      <c r="I18" s="42"/>
      <c r="J18" s="42"/>
      <c r="L18" s="42"/>
      <c r="M18" s="42"/>
      <c r="N18" s="32"/>
      <c r="O18" s="42"/>
      <c r="P18" s="42"/>
      <c r="Q18" s="43"/>
      <c r="R18" s="42"/>
      <c r="S18" s="44"/>
      <c r="W18" s="43"/>
    </row>
    <row r="19" spans="2:23" ht="12">
      <c r="B19" s="208" t="s">
        <v>77</v>
      </c>
      <c r="I19" s="42"/>
      <c r="J19" s="42"/>
      <c r="L19" s="42"/>
      <c r="M19" s="42"/>
      <c r="N19" s="32"/>
      <c r="O19" s="42"/>
      <c r="P19" s="42"/>
      <c r="Q19" s="43"/>
      <c r="R19" s="42"/>
      <c r="S19" s="44"/>
      <c r="W19" s="43"/>
    </row>
    <row r="20" spans="2:23" ht="13.5" customHeight="1">
      <c r="B20" s="208" t="s">
        <v>78</v>
      </c>
      <c r="I20" s="42"/>
      <c r="J20" s="42"/>
      <c r="L20" s="42"/>
      <c r="M20" s="42"/>
      <c r="N20" s="32"/>
      <c r="O20" s="42"/>
      <c r="P20" s="42"/>
      <c r="Q20" s="43"/>
      <c r="R20" s="42"/>
      <c r="S20" s="44"/>
      <c r="W20" s="43"/>
    </row>
    <row r="21" spans="2:23" ht="12">
      <c r="B21" s="208" t="s">
        <v>79</v>
      </c>
      <c r="I21" s="42"/>
      <c r="J21" s="42"/>
      <c r="L21" s="42"/>
      <c r="M21" s="42"/>
      <c r="N21" s="32"/>
      <c r="O21" s="42"/>
      <c r="P21" s="42"/>
      <c r="Q21" s="43"/>
      <c r="R21" s="42"/>
      <c r="S21" s="44"/>
      <c r="W21" s="43"/>
    </row>
    <row r="22" ht="12">
      <c r="B22" s="208" t="s">
        <v>80</v>
      </c>
    </row>
    <row r="23" ht="13.5" customHeight="1">
      <c r="B23" s="208" t="s">
        <v>75</v>
      </c>
    </row>
    <row r="24" ht="13.5" customHeight="1">
      <c r="B24" s="208"/>
    </row>
    <row r="25" spans="2:23" s="14" customFormat="1" ht="13.5" customHeight="1">
      <c r="B25" s="54" t="s">
        <v>18</v>
      </c>
      <c r="C25" s="33"/>
      <c r="K25" s="15"/>
      <c r="Q25" s="15"/>
      <c r="W25" s="15"/>
    </row>
    <row r="26" spans="2:23" s="14" customFormat="1" ht="13.5" customHeight="1">
      <c r="B26" s="34" t="s">
        <v>46</v>
      </c>
      <c r="K26" s="15"/>
      <c r="Q26" s="15"/>
      <c r="W26" s="15"/>
    </row>
    <row r="27" spans="2:23" s="14" customFormat="1" ht="13.5" customHeight="1">
      <c r="B27" s="35" t="s">
        <v>59</v>
      </c>
      <c r="K27" s="15"/>
      <c r="Q27" s="15"/>
      <c r="W27" s="15"/>
    </row>
    <row r="28" spans="2:23" s="14" customFormat="1" ht="13.5" customHeight="1">
      <c r="B28" s="35" t="s">
        <v>56</v>
      </c>
      <c r="K28" s="15"/>
      <c r="Q28" s="15"/>
      <c r="W28" s="15"/>
    </row>
    <row r="29" spans="2:23" s="14" customFormat="1" ht="13.5" customHeight="1">
      <c r="B29" s="36"/>
      <c r="K29" s="15"/>
      <c r="Q29" s="15"/>
      <c r="W29" s="15"/>
    </row>
    <row r="30" spans="2:23" s="14" customFormat="1" ht="13.5" customHeight="1">
      <c r="B30" s="54" t="s">
        <v>19</v>
      </c>
      <c r="K30" s="15"/>
      <c r="Q30" s="15"/>
      <c r="W30" s="15"/>
    </row>
    <row r="31" spans="2:23" s="14" customFormat="1" ht="13.5" customHeight="1">
      <c r="B31" s="36" t="s">
        <v>57</v>
      </c>
      <c r="K31" s="15"/>
      <c r="Q31" s="15"/>
      <c r="W31" s="15"/>
    </row>
    <row r="32" spans="2:23" s="14" customFormat="1" ht="13.5" customHeight="1">
      <c r="B32" s="36" t="s">
        <v>58</v>
      </c>
      <c r="K32" s="15"/>
      <c r="Q32" s="15"/>
      <c r="W32" s="15"/>
    </row>
    <row r="33" spans="2:23" s="14" customFormat="1" ht="13.5" customHeight="1">
      <c r="B33" s="36" t="s">
        <v>50</v>
      </c>
      <c r="K33" s="15"/>
      <c r="Q33" s="15"/>
      <c r="W33" s="15"/>
    </row>
    <row r="34" ht="13.5" customHeight="1">
      <c r="B34" s="31"/>
    </row>
    <row r="37" ht="11.25"/>
    <row r="38" ht="11.25"/>
    <row r="39" ht="11.25"/>
    <row r="43" ht="10.5">
      <c r="E43" s="37"/>
    </row>
    <row r="45" ht="11.25"/>
    <row r="46" ht="11.25"/>
    <row r="47" ht="11.25"/>
    <row r="48" ht="11.25"/>
  </sheetData>
  <sheetProtection/>
  <protectedRanges>
    <protectedRange sqref="H9:H15" name="範囲1_2"/>
    <protectedRange sqref="Q9:Q15 L9:M15" name="範囲2_2"/>
    <protectedRange sqref="N9:N15" name="範囲3_2"/>
    <protectedRange sqref="R9:S15 W9:W15" name="範囲4_2"/>
    <protectedRange sqref="T9:T15" name="範囲5_2"/>
    <protectedRange sqref="X9:X15" name="範囲6_2"/>
  </protectedRanges>
  <mergeCells count="19">
    <mergeCell ref="W7:X7"/>
    <mergeCell ref="B16:F16"/>
    <mergeCell ref="B9:B15"/>
    <mergeCell ref="B6:B8"/>
    <mergeCell ref="C6:C8"/>
    <mergeCell ref="D6:D8"/>
    <mergeCell ref="E6:E8"/>
    <mergeCell ref="F6:F8"/>
    <mergeCell ref="S6:X6"/>
    <mergeCell ref="S7:T7"/>
    <mergeCell ref="U7:V7"/>
    <mergeCell ref="K7:L7"/>
    <mergeCell ref="M6:R6"/>
    <mergeCell ref="G6:L6"/>
    <mergeCell ref="G7:H7"/>
    <mergeCell ref="I7:J7"/>
    <mergeCell ref="M7:N7"/>
    <mergeCell ref="O7:P7"/>
    <mergeCell ref="Q7:R7"/>
  </mergeCells>
  <printOptions horizontalCentered="1"/>
  <pageMargins left="0.4330708661417323" right="0.31496062992125984" top="0.35433070866141736" bottom="0.2362204724409449" header="0.6299212598425197" footer="0.5118110236220472"/>
  <pageSetup fitToHeight="1" fitToWidth="1" horizontalDpi="300" verticalDpi="300" orientation="landscape" paperSize="9" scale="66" r:id="rId2"/>
  <rowBreaks count="1" manualBreakCount="1">
    <brk id="34" max="2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38"/>
  <sheetViews>
    <sheetView showGridLines="0" zoomScale="90" zoomScaleNormal="90" zoomScaleSheetLayoutView="85" zoomScalePageLayoutView="85" workbookViewId="0" topLeftCell="A1">
      <selection activeCell="A1" sqref="A1"/>
    </sheetView>
  </sheetViews>
  <sheetFormatPr defaultColWidth="9.00390625" defaultRowHeight="13.5"/>
  <cols>
    <col min="13" max="13" width="9.00390625" style="0" customWidth="1"/>
    <col min="15" max="15" width="9.375" style="0" customWidth="1"/>
  </cols>
  <sheetData>
    <row r="1" spans="1:12" ht="13.5" thickBot="1">
      <c r="A1" s="3"/>
      <c r="B1" s="3"/>
      <c r="C1" s="3"/>
      <c r="D1" s="3"/>
      <c r="E1" s="8"/>
      <c r="F1" s="3"/>
      <c r="G1" s="3"/>
      <c r="H1" s="3"/>
      <c r="I1" s="3"/>
      <c r="J1" s="3"/>
      <c r="K1" s="3"/>
      <c r="L1" s="3"/>
    </row>
    <row r="2" spans="1:18" ht="18" customHeight="1">
      <c r="A2" s="3"/>
      <c r="B2" s="3"/>
      <c r="C2" s="3"/>
      <c r="D2" s="3"/>
      <c r="E2" s="3"/>
      <c r="F2" s="3"/>
      <c r="G2" s="3"/>
      <c r="H2" s="9"/>
      <c r="I2" s="3"/>
      <c r="J2" s="3"/>
      <c r="K2" s="3"/>
      <c r="L2" s="3"/>
      <c r="N2" s="339" t="s">
        <v>38</v>
      </c>
      <c r="O2" s="340"/>
      <c r="P2" s="192" t="s">
        <v>33</v>
      </c>
      <c r="Q2" s="192" t="s">
        <v>34</v>
      </c>
      <c r="R2" s="193" t="s">
        <v>71</v>
      </c>
    </row>
    <row r="3" spans="1:18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94" t="s">
        <v>72</v>
      </c>
      <c r="O3" s="198"/>
      <c r="P3" s="200" t="str">
        <f>'一覧表'!AM8</f>
        <v>-</v>
      </c>
      <c r="Q3" s="200" t="str">
        <f>'一覧表'!AO8</f>
        <v>-</v>
      </c>
      <c r="R3" s="201" t="str">
        <f>IF(Q3="-","-",Q3-P3)</f>
        <v>-</v>
      </c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194" t="s">
        <v>74</v>
      </c>
      <c r="O4" s="198"/>
      <c r="P4" s="200" t="str">
        <f>'一覧表'!AM22</f>
        <v>-</v>
      </c>
      <c r="Q4" s="200" t="str">
        <f>'一覧表'!AO22</f>
        <v>-</v>
      </c>
      <c r="R4" s="201" t="str">
        <f>IF(Q4="-","-",Q4-P4)</f>
        <v>-</v>
      </c>
    </row>
    <row r="5" spans="1:18" ht="18" customHeight="1" thickBot="1">
      <c r="A5" s="3"/>
      <c r="B5" s="3"/>
      <c r="C5" s="3"/>
      <c r="D5" s="3"/>
      <c r="H5" s="3"/>
      <c r="I5" s="11" t="s">
        <v>42</v>
      </c>
      <c r="J5" s="12" t="str">
        <f>'一覧表'!AQ22</f>
        <v>-</v>
      </c>
      <c r="K5" s="3" t="s">
        <v>55</v>
      </c>
      <c r="L5" s="3"/>
      <c r="N5" s="195" t="s">
        <v>73</v>
      </c>
      <c r="O5" s="199"/>
      <c r="P5" s="202" t="str">
        <f>'一覧表'!AM39</f>
        <v>-</v>
      </c>
      <c r="Q5" s="202" t="str">
        <f>'一覧表'!AO39</f>
        <v>-</v>
      </c>
      <c r="R5" s="203" t="str">
        <f>IF(Q5="-","-",Q5-P5)</f>
        <v>-</v>
      </c>
    </row>
    <row r="6" spans="1:18" ht="12.75">
      <c r="A6" s="3"/>
      <c r="B6" s="3"/>
      <c r="C6" s="3"/>
      <c r="D6" s="3"/>
      <c r="H6" s="3"/>
      <c r="I6" s="11"/>
      <c r="J6" s="12"/>
      <c r="K6" s="3"/>
      <c r="L6" s="3"/>
      <c r="N6" s="204"/>
      <c r="O6" s="205"/>
      <c r="P6" s="206"/>
      <c r="Q6" s="206"/>
      <c r="R6" s="20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</sheetData>
  <sheetProtection sheet="1" objects="1" scenarios="1"/>
  <mergeCells count="1">
    <mergeCell ref="N2:O2"/>
  </mergeCells>
  <printOptions horizontalCentered="1"/>
  <pageMargins left="0.4330708661417323" right="0.3937007874015748" top="0.787401574803149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38"/>
  <sheetViews>
    <sheetView showGridLines="0" zoomScale="90" zoomScaleNormal="90" zoomScaleSheetLayoutView="85" zoomScalePageLayoutView="85" workbookViewId="0" topLeftCell="A1">
      <selection activeCell="A1" sqref="A1"/>
    </sheetView>
  </sheetViews>
  <sheetFormatPr defaultColWidth="9.00390625" defaultRowHeight="13.5"/>
  <cols>
    <col min="13" max="13" width="9.00390625" style="0" customWidth="1"/>
    <col min="15" max="15" width="9.375" style="0" customWidth="1"/>
  </cols>
  <sheetData>
    <row r="1" spans="1:12" ht="13.5" thickBot="1">
      <c r="A1" s="3"/>
      <c r="B1" s="3"/>
      <c r="C1" s="3"/>
      <c r="D1" s="3"/>
      <c r="E1" s="8"/>
      <c r="F1" s="3"/>
      <c r="G1" s="3"/>
      <c r="H1" s="3"/>
      <c r="I1" s="3"/>
      <c r="J1" s="3"/>
      <c r="K1" s="3"/>
      <c r="L1" s="3"/>
    </row>
    <row r="2" spans="1:18" ht="18" customHeight="1">
      <c r="A2" s="3"/>
      <c r="B2" s="3"/>
      <c r="C2" s="3"/>
      <c r="D2" s="3"/>
      <c r="E2" s="3"/>
      <c r="F2" s="3"/>
      <c r="G2" s="3"/>
      <c r="H2" s="9"/>
      <c r="I2" s="3"/>
      <c r="J2" s="3"/>
      <c r="K2" s="3"/>
      <c r="L2" s="3"/>
      <c r="N2" s="339" t="s">
        <v>38</v>
      </c>
      <c r="O2" s="340"/>
      <c r="P2" s="192" t="s">
        <v>33</v>
      </c>
      <c r="Q2" s="192" t="s">
        <v>34</v>
      </c>
      <c r="R2" s="193" t="s">
        <v>71</v>
      </c>
    </row>
    <row r="3" spans="1:18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94" t="s">
        <v>72</v>
      </c>
      <c r="O3" s="198"/>
      <c r="P3" s="200" t="str">
        <f>'一覧表'!AM9</f>
        <v>-</v>
      </c>
      <c r="Q3" s="200" t="str">
        <f>'一覧表'!AO9</f>
        <v>-</v>
      </c>
      <c r="R3" s="201" t="str">
        <f>IF(Q3="-","-",Q3-P3)</f>
        <v>-</v>
      </c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194" t="s">
        <v>74</v>
      </c>
      <c r="O4" s="198"/>
      <c r="P4" s="200" t="str">
        <f>'一覧表'!AM23</f>
        <v>-</v>
      </c>
      <c r="Q4" s="200" t="str">
        <f>'一覧表'!AO23</f>
        <v>-</v>
      </c>
      <c r="R4" s="201" t="str">
        <f>IF(Q4="-","-",Q4-P4)</f>
        <v>-</v>
      </c>
    </row>
    <row r="5" spans="1:18" ht="18" customHeight="1" thickBot="1">
      <c r="A5" s="3"/>
      <c r="B5" s="3"/>
      <c r="C5" s="3"/>
      <c r="D5" s="3"/>
      <c r="H5" s="3"/>
      <c r="I5" s="11" t="s">
        <v>42</v>
      </c>
      <c r="J5" s="12" t="str">
        <f>'一覧表'!AQ23</f>
        <v>-</v>
      </c>
      <c r="K5" s="3" t="s">
        <v>55</v>
      </c>
      <c r="L5" s="3"/>
      <c r="N5" s="195" t="s">
        <v>73</v>
      </c>
      <c r="O5" s="199"/>
      <c r="P5" s="202" t="str">
        <f>'一覧表'!AM40</f>
        <v>-</v>
      </c>
      <c r="Q5" s="202" t="str">
        <f>'一覧表'!AO40</f>
        <v>-</v>
      </c>
      <c r="R5" s="203" t="str">
        <f>IF(Q5="-","-",Q5-P5)</f>
        <v>-</v>
      </c>
    </row>
    <row r="6" spans="1:18" ht="12.75">
      <c r="A6" s="3"/>
      <c r="B6" s="3"/>
      <c r="C6" s="3"/>
      <c r="D6" s="3"/>
      <c r="H6" s="3"/>
      <c r="I6" s="11"/>
      <c r="J6" s="12"/>
      <c r="K6" s="3"/>
      <c r="L6" s="3"/>
      <c r="N6" s="204"/>
      <c r="O6" s="205"/>
      <c r="P6" s="206"/>
      <c r="Q6" s="206"/>
      <c r="R6" s="20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</sheetData>
  <sheetProtection sheet="1" objects="1" scenarios="1"/>
  <mergeCells count="1">
    <mergeCell ref="N2:O2"/>
  </mergeCells>
  <printOptions horizontalCentered="1"/>
  <pageMargins left="0.4330708661417323" right="0.3937007874015748" top="0.787401574803149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38"/>
  <sheetViews>
    <sheetView showGridLines="0" zoomScale="90" zoomScaleNormal="90" zoomScaleSheetLayoutView="85" zoomScalePageLayoutView="85" workbookViewId="0" topLeftCell="A1">
      <selection activeCell="A1" sqref="A1"/>
    </sheetView>
  </sheetViews>
  <sheetFormatPr defaultColWidth="9.00390625" defaultRowHeight="13.5"/>
  <cols>
    <col min="13" max="13" width="9.00390625" style="0" customWidth="1"/>
    <col min="15" max="15" width="9.375" style="0" customWidth="1"/>
  </cols>
  <sheetData>
    <row r="1" spans="1:12" ht="13.5" thickBot="1">
      <c r="A1" s="3"/>
      <c r="B1" s="3"/>
      <c r="C1" s="3"/>
      <c r="D1" s="3"/>
      <c r="E1" s="8"/>
      <c r="F1" s="3"/>
      <c r="G1" s="3"/>
      <c r="H1" s="3"/>
      <c r="I1" s="3"/>
      <c r="J1" s="3"/>
      <c r="K1" s="3"/>
      <c r="L1" s="3"/>
    </row>
    <row r="2" spans="1:18" ht="18" customHeight="1">
      <c r="A2" s="3"/>
      <c r="B2" s="3"/>
      <c r="C2" s="3"/>
      <c r="D2" s="3"/>
      <c r="E2" s="3"/>
      <c r="F2" s="3"/>
      <c r="G2" s="3"/>
      <c r="H2" s="9"/>
      <c r="I2" s="3"/>
      <c r="J2" s="3"/>
      <c r="K2" s="3"/>
      <c r="L2" s="3"/>
      <c r="N2" s="339" t="s">
        <v>38</v>
      </c>
      <c r="O2" s="340"/>
      <c r="P2" s="192" t="s">
        <v>33</v>
      </c>
      <c r="Q2" s="192" t="s">
        <v>34</v>
      </c>
      <c r="R2" s="193" t="s">
        <v>71</v>
      </c>
    </row>
    <row r="3" spans="1:18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94" t="s">
        <v>72</v>
      </c>
      <c r="O3" s="198"/>
      <c r="P3" s="200" t="str">
        <f>'一覧表'!AM10</f>
        <v>-</v>
      </c>
      <c r="Q3" s="200" t="str">
        <f>'一覧表'!AO10</f>
        <v>-</v>
      </c>
      <c r="R3" s="201" t="str">
        <f>IF(Q3="-","-",Q3-P3)</f>
        <v>-</v>
      </c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194" t="s">
        <v>74</v>
      </c>
      <c r="O4" s="198"/>
      <c r="P4" s="200" t="str">
        <f>'一覧表'!AM24</f>
        <v>-</v>
      </c>
      <c r="Q4" s="200" t="str">
        <f>'一覧表'!AO24</f>
        <v>-</v>
      </c>
      <c r="R4" s="201" t="str">
        <f>IF(Q4="-","-",Q4-P4)</f>
        <v>-</v>
      </c>
    </row>
    <row r="5" spans="1:18" ht="18" customHeight="1" thickBot="1">
      <c r="A5" s="3"/>
      <c r="B5" s="3"/>
      <c r="C5" s="3"/>
      <c r="D5" s="3"/>
      <c r="H5" s="3"/>
      <c r="I5" s="11" t="s">
        <v>42</v>
      </c>
      <c r="J5" s="12" t="str">
        <f>'一覧表'!AQ24</f>
        <v>-</v>
      </c>
      <c r="K5" s="3" t="s">
        <v>55</v>
      </c>
      <c r="L5" s="3"/>
      <c r="N5" s="195" t="s">
        <v>73</v>
      </c>
      <c r="O5" s="199"/>
      <c r="P5" s="202" t="str">
        <f>'一覧表'!AM41</f>
        <v>-</v>
      </c>
      <c r="Q5" s="202" t="str">
        <f>'一覧表'!AO41</f>
        <v>-</v>
      </c>
      <c r="R5" s="203" t="str">
        <f>IF(Q5="-","-",Q5-P5)</f>
        <v>-</v>
      </c>
    </row>
    <row r="6" spans="1:18" ht="12.75">
      <c r="A6" s="3"/>
      <c r="B6" s="3"/>
      <c r="C6" s="3"/>
      <c r="D6" s="3"/>
      <c r="H6" s="3"/>
      <c r="I6" s="11"/>
      <c r="J6" s="12"/>
      <c r="K6" s="3"/>
      <c r="L6" s="3"/>
      <c r="N6" s="204"/>
      <c r="O6" s="205"/>
      <c r="P6" s="206"/>
      <c r="Q6" s="206"/>
      <c r="R6" s="20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</sheetData>
  <sheetProtection sheet="1" objects="1" scenarios="1"/>
  <mergeCells count="1">
    <mergeCell ref="N2:O2"/>
  </mergeCells>
  <printOptions horizontalCentered="1"/>
  <pageMargins left="0.4330708661417323" right="0.3937007874015748" top="0.787401574803149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38"/>
  <sheetViews>
    <sheetView showGridLines="0" zoomScale="90" zoomScaleNormal="90" zoomScaleSheetLayoutView="85" zoomScalePageLayoutView="85" workbookViewId="0" topLeftCell="A1">
      <selection activeCell="A1" sqref="A1"/>
    </sheetView>
  </sheetViews>
  <sheetFormatPr defaultColWidth="9.00390625" defaultRowHeight="13.5"/>
  <cols>
    <col min="13" max="13" width="9.00390625" style="0" customWidth="1"/>
    <col min="15" max="15" width="9.375" style="0" customWidth="1"/>
  </cols>
  <sheetData>
    <row r="1" spans="1:12" ht="13.5" thickBot="1">
      <c r="A1" s="3"/>
      <c r="B1" s="3"/>
      <c r="C1" s="3"/>
      <c r="D1" s="3"/>
      <c r="E1" s="8"/>
      <c r="F1" s="3"/>
      <c r="G1" s="3"/>
      <c r="H1" s="3"/>
      <c r="I1" s="3"/>
      <c r="J1" s="3"/>
      <c r="K1" s="3"/>
      <c r="L1" s="3"/>
    </row>
    <row r="2" spans="1:18" ht="18" customHeight="1">
      <c r="A2" s="3"/>
      <c r="B2" s="3"/>
      <c r="C2" s="3"/>
      <c r="D2" s="3"/>
      <c r="E2" s="3"/>
      <c r="F2" s="3"/>
      <c r="G2" s="3"/>
      <c r="H2" s="9"/>
      <c r="I2" s="3"/>
      <c r="J2" s="3"/>
      <c r="K2" s="3"/>
      <c r="L2" s="3"/>
      <c r="N2" s="339" t="s">
        <v>38</v>
      </c>
      <c r="O2" s="340"/>
      <c r="P2" s="192" t="s">
        <v>33</v>
      </c>
      <c r="Q2" s="192" t="s">
        <v>34</v>
      </c>
      <c r="R2" s="193" t="s">
        <v>71</v>
      </c>
    </row>
    <row r="3" spans="1:18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94" t="s">
        <v>72</v>
      </c>
      <c r="O3" s="198"/>
      <c r="P3" s="200" t="str">
        <f>'一覧表'!AM12</f>
        <v>-</v>
      </c>
      <c r="Q3" s="200" t="str">
        <f>'一覧表'!AO12</f>
        <v>-</v>
      </c>
      <c r="R3" s="201" t="str">
        <f>IF(Q3="-","-",Q3-P3)</f>
        <v>-</v>
      </c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194" t="s">
        <v>74</v>
      </c>
      <c r="O4" s="198"/>
      <c r="P4" s="200" t="str">
        <f>'一覧表'!AM26</f>
        <v>-</v>
      </c>
      <c r="Q4" s="200" t="str">
        <f>'一覧表'!AO26</f>
        <v>-</v>
      </c>
      <c r="R4" s="201" t="str">
        <f>IF(Q4="-","-",Q4-P4)</f>
        <v>-</v>
      </c>
    </row>
    <row r="5" spans="1:18" ht="18" customHeight="1" thickBot="1">
      <c r="A5" s="3"/>
      <c r="B5" s="3"/>
      <c r="C5" s="3"/>
      <c r="D5" s="3"/>
      <c r="H5" s="3"/>
      <c r="I5" s="11" t="s">
        <v>42</v>
      </c>
      <c r="J5" s="12" t="str">
        <f>'一覧表'!AQ26</f>
        <v>-</v>
      </c>
      <c r="K5" s="3" t="s">
        <v>55</v>
      </c>
      <c r="L5" s="3"/>
      <c r="N5" s="195" t="s">
        <v>73</v>
      </c>
      <c r="O5" s="199"/>
      <c r="P5" s="202" t="str">
        <f>'一覧表'!AM43</f>
        <v>-</v>
      </c>
      <c r="Q5" s="202" t="str">
        <f>'一覧表'!AO43</f>
        <v>-</v>
      </c>
      <c r="R5" s="203" t="str">
        <f>IF(Q5="-","-",Q5-P5)</f>
        <v>-</v>
      </c>
    </row>
    <row r="6" spans="1:18" ht="12.75">
      <c r="A6" s="3"/>
      <c r="B6" s="3"/>
      <c r="C6" s="3"/>
      <c r="D6" s="3"/>
      <c r="H6" s="3"/>
      <c r="I6" s="11"/>
      <c r="J6" s="12"/>
      <c r="K6" s="3"/>
      <c r="L6" s="3"/>
      <c r="N6" s="204"/>
      <c r="O6" s="205"/>
      <c r="P6" s="206"/>
      <c r="Q6" s="206"/>
      <c r="R6" s="20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</sheetData>
  <sheetProtection sheet="1" objects="1" scenarios="1"/>
  <mergeCells count="1">
    <mergeCell ref="N2:O2"/>
  </mergeCells>
  <printOptions horizontalCentered="1"/>
  <pageMargins left="0.4330708661417323" right="0.3937007874015748" top="0.787401574803149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38"/>
  <sheetViews>
    <sheetView showGridLines="0" zoomScale="90" zoomScaleNormal="90" zoomScaleSheetLayoutView="85" zoomScalePageLayoutView="85" workbookViewId="0" topLeftCell="A1">
      <selection activeCell="A1" sqref="A1"/>
    </sheetView>
  </sheetViews>
  <sheetFormatPr defaultColWidth="9.00390625" defaultRowHeight="13.5"/>
  <cols>
    <col min="13" max="13" width="9.00390625" style="0" customWidth="1"/>
    <col min="15" max="15" width="9.375" style="0" customWidth="1"/>
  </cols>
  <sheetData>
    <row r="1" spans="1:12" ht="13.5" thickBot="1">
      <c r="A1" s="3"/>
      <c r="B1" s="3"/>
      <c r="C1" s="3"/>
      <c r="D1" s="3"/>
      <c r="E1" s="8"/>
      <c r="F1" s="3"/>
      <c r="G1" s="3"/>
      <c r="H1" s="3"/>
      <c r="I1" s="3"/>
      <c r="J1" s="3"/>
      <c r="K1" s="3"/>
      <c r="L1" s="3"/>
    </row>
    <row r="2" spans="1:18" ht="18" customHeight="1">
      <c r="A2" s="3"/>
      <c r="B2" s="3"/>
      <c r="C2" s="3"/>
      <c r="D2" s="3"/>
      <c r="E2" s="3"/>
      <c r="F2" s="3"/>
      <c r="G2" s="3"/>
      <c r="H2" s="9"/>
      <c r="I2" s="3"/>
      <c r="J2" s="3"/>
      <c r="K2" s="3"/>
      <c r="L2" s="3"/>
      <c r="N2" s="339" t="s">
        <v>38</v>
      </c>
      <c r="O2" s="340"/>
      <c r="P2" s="192" t="s">
        <v>33</v>
      </c>
      <c r="Q2" s="192" t="s">
        <v>34</v>
      </c>
      <c r="R2" s="193" t="s">
        <v>71</v>
      </c>
    </row>
    <row r="3" spans="1:18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94" t="s">
        <v>72</v>
      </c>
      <c r="O3" s="198"/>
      <c r="P3" s="200" t="str">
        <f>'一覧表'!AM11</f>
        <v>-</v>
      </c>
      <c r="Q3" s="200" t="str">
        <f>'一覧表'!AO11</f>
        <v>-</v>
      </c>
      <c r="R3" s="201" t="str">
        <f>IF(Q3="-","-",Q3-P3)</f>
        <v>-</v>
      </c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194" t="s">
        <v>74</v>
      </c>
      <c r="O4" s="198"/>
      <c r="P4" s="200" t="str">
        <f>'一覧表'!AM25</f>
        <v>-</v>
      </c>
      <c r="Q4" s="200" t="str">
        <f>'一覧表'!AO25</f>
        <v>-</v>
      </c>
      <c r="R4" s="201" t="str">
        <f>IF(Q4="-","-",Q4-P4)</f>
        <v>-</v>
      </c>
    </row>
    <row r="5" spans="1:18" ht="18" customHeight="1" thickBot="1">
      <c r="A5" s="3"/>
      <c r="B5" s="3"/>
      <c r="C5" s="3"/>
      <c r="D5" s="3"/>
      <c r="H5" s="3"/>
      <c r="I5" s="11" t="s">
        <v>42</v>
      </c>
      <c r="J5" s="12" t="str">
        <f>'一覧表'!AQ25</f>
        <v>-</v>
      </c>
      <c r="K5" s="3" t="s">
        <v>55</v>
      </c>
      <c r="L5" s="3"/>
      <c r="N5" s="195" t="s">
        <v>73</v>
      </c>
      <c r="O5" s="199"/>
      <c r="P5" s="202" t="str">
        <f>'一覧表'!AM42</f>
        <v>-</v>
      </c>
      <c r="Q5" s="202" t="str">
        <f>'一覧表'!AO42</f>
        <v>-</v>
      </c>
      <c r="R5" s="203" t="str">
        <f>IF(Q5="-","-",Q5-P5)</f>
        <v>-</v>
      </c>
    </row>
    <row r="6" spans="1:18" ht="12.75">
      <c r="A6" s="3"/>
      <c r="B6" s="3"/>
      <c r="C6" s="3"/>
      <c r="D6" s="3"/>
      <c r="H6" s="3"/>
      <c r="I6" s="11"/>
      <c r="J6" s="12"/>
      <c r="K6" s="3"/>
      <c r="L6" s="3"/>
      <c r="N6" s="204"/>
      <c r="O6" s="205"/>
      <c r="P6" s="206"/>
      <c r="Q6" s="206"/>
      <c r="R6" s="20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</sheetData>
  <sheetProtection sheet="1" objects="1" scenarios="1"/>
  <mergeCells count="1">
    <mergeCell ref="N2:O2"/>
  </mergeCells>
  <printOptions horizontalCentered="1"/>
  <pageMargins left="0.4330708661417323" right="0.3937007874015748" top="0.787401574803149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Y64"/>
  <sheetViews>
    <sheetView showZeros="0" zoomScaleSheetLayoutView="100" zoomScalePageLayoutView="0" workbookViewId="0" topLeftCell="C1">
      <selection activeCell="C3" sqref="C3"/>
    </sheetView>
  </sheetViews>
  <sheetFormatPr defaultColWidth="9.00390625" defaultRowHeight="13.5"/>
  <cols>
    <col min="1" max="1" width="1.12109375" style="2" customWidth="1"/>
    <col min="2" max="2" width="4.75390625" style="2" customWidth="1"/>
    <col min="3" max="3" width="4.25390625" style="2" customWidth="1"/>
    <col min="4" max="4" width="11.75390625" style="2" customWidth="1"/>
    <col min="5" max="5" width="5.625" style="2" customWidth="1"/>
    <col min="6" max="6" width="8.25390625" style="2" customWidth="1"/>
    <col min="7" max="10" width="5.625" style="2" customWidth="1"/>
    <col min="11" max="11" width="5.625" style="4" customWidth="1"/>
    <col min="12" max="16" width="5.625" style="2" customWidth="1"/>
    <col min="17" max="17" width="5.625" style="4" customWidth="1"/>
    <col min="18" max="22" width="5.625" style="2" customWidth="1"/>
    <col min="23" max="23" width="5.625" style="4" customWidth="1"/>
    <col min="24" max="24" width="5.625" style="2" customWidth="1"/>
    <col min="25" max="25" width="1.4921875" style="2" customWidth="1"/>
    <col min="26" max="16384" width="9.00390625" style="2" customWidth="1"/>
  </cols>
  <sheetData>
    <row r="1" spans="1:25" s="1" customFormat="1" ht="19.5" customHeight="1">
      <c r="A1" s="14"/>
      <c r="B1" s="13"/>
      <c r="C1" s="13"/>
      <c r="D1" s="13"/>
      <c r="E1" s="13"/>
      <c r="F1" s="13"/>
      <c r="G1" s="38"/>
      <c r="H1" s="38"/>
      <c r="I1" s="38"/>
      <c r="J1" s="38"/>
      <c r="K1" s="38"/>
      <c r="L1" s="38"/>
      <c r="M1" s="14"/>
      <c r="N1" s="38"/>
      <c r="O1" s="38"/>
      <c r="P1" s="38"/>
      <c r="Q1" s="39"/>
      <c r="R1" s="38"/>
      <c r="S1" s="38"/>
      <c r="T1" s="38"/>
      <c r="U1" s="38"/>
      <c r="V1" s="38"/>
      <c r="W1" s="39"/>
      <c r="X1" s="38"/>
      <c r="Y1" s="14"/>
    </row>
    <row r="2" spans="1:25" s="1" customFormat="1" ht="19.5" customHeight="1">
      <c r="A2" s="14"/>
      <c r="B2" s="13"/>
      <c r="C2" s="13"/>
      <c r="D2" s="13"/>
      <c r="E2" s="13"/>
      <c r="F2" s="13"/>
      <c r="G2" s="38"/>
      <c r="H2" s="38"/>
      <c r="I2" s="38"/>
      <c r="J2" s="38"/>
      <c r="K2" s="39"/>
      <c r="L2" s="38"/>
      <c r="M2" s="38"/>
      <c r="N2" s="38"/>
      <c r="O2" s="38"/>
      <c r="P2" s="38"/>
      <c r="Q2" s="39"/>
      <c r="R2" s="38"/>
      <c r="S2" s="38"/>
      <c r="T2" s="38"/>
      <c r="U2" s="38"/>
      <c r="V2" s="38"/>
      <c r="W2" s="39"/>
      <c r="X2" s="38"/>
      <c r="Y2" s="14"/>
    </row>
    <row r="3" spans="1:25" s="1" customFormat="1" ht="19.5" customHeight="1">
      <c r="A3" s="14"/>
      <c r="B3" s="14"/>
      <c r="C3" s="16" t="s">
        <v>81</v>
      </c>
      <c r="D3" s="14"/>
      <c r="E3" s="18"/>
      <c r="F3" s="18"/>
      <c r="G3" s="18"/>
      <c r="H3" s="18"/>
      <c r="I3" s="18"/>
      <c r="J3" s="18"/>
      <c r="K3" s="19"/>
      <c r="L3" s="18"/>
      <c r="M3" s="18"/>
      <c r="N3" s="18"/>
      <c r="O3" s="18"/>
      <c r="P3" s="18"/>
      <c r="Q3" s="19"/>
      <c r="R3" s="18"/>
      <c r="S3" s="18"/>
      <c r="T3" s="18"/>
      <c r="U3" s="18"/>
      <c r="V3" s="18"/>
      <c r="W3" s="19"/>
      <c r="X3" s="18"/>
      <c r="Y3" s="14"/>
    </row>
    <row r="4" spans="1:25" s="1" customFormat="1" ht="19.5" customHeight="1">
      <c r="A4" s="14"/>
      <c r="B4" s="14"/>
      <c r="C4" s="16" t="s">
        <v>0</v>
      </c>
      <c r="D4" s="14"/>
      <c r="E4" s="18"/>
      <c r="F4" s="18"/>
      <c r="G4" s="18"/>
      <c r="H4" s="18"/>
      <c r="I4" s="18"/>
      <c r="J4" s="18"/>
      <c r="K4" s="19"/>
      <c r="L4" s="18"/>
      <c r="M4" s="18"/>
      <c r="N4" s="18"/>
      <c r="O4" s="18"/>
      <c r="P4" s="18"/>
      <c r="Q4" s="19"/>
      <c r="R4" s="18"/>
      <c r="S4" s="18"/>
      <c r="T4" s="18"/>
      <c r="U4" s="18"/>
      <c r="V4" s="18"/>
      <c r="W4" s="19"/>
      <c r="X4" s="18"/>
      <c r="Y4" s="14"/>
    </row>
    <row r="5" spans="1:25" ht="9.75" customHeight="1" thickBot="1">
      <c r="A5" s="21"/>
      <c r="B5" s="20"/>
      <c r="C5" s="20"/>
      <c r="D5" s="20"/>
      <c r="E5" s="20"/>
      <c r="F5" s="20"/>
      <c r="G5" s="40"/>
      <c r="H5" s="40"/>
      <c r="I5" s="40"/>
      <c r="J5" s="40"/>
      <c r="K5" s="41"/>
      <c r="L5" s="40"/>
      <c r="M5" s="40"/>
      <c r="N5" s="40"/>
      <c r="O5" s="143"/>
      <c r="P5" s="40"/>
      <c r="Q5" s="41"/>
      <c r="R5" s="40"/>
      <c r="S5" s="40"/>
      <c r="T5" s="40"/>
      <c r="U5" s="40"/>
      <c r="V5" s="40"/>
      <c r="W5" s="41"/>
      <c r="X5" s="40"/>
      <c r="Y5" s="21"/>
    </row>
    <row r="6" spans="1:25" ht="19.5" customHeight="1">
      <c r="A6" s="21"/>
      <c r="B6" s="238" t="s">
        <v>1</v>
      </c>
      <c r="C6" s="240" t="s">
        <v>20</v>
      </c>
      <c r="D6" s="240" t="s">
        <v>2</v>
      </c>
      <c r="E6" s="240" t="s">
        <v>3</v>
      </c>
      <c r="F6" s="243" t="s">
        <v>66</v>
      </c>
      <c r="G6" s="248" t="s">
        <v>21</v>
      </c>
      <c r="H6" s="249"/>
      <c r="I6" s="249"/>
      <c r="J6" s="249"/>
      <c r="K6" s="249"/>
      <c r="L6" s="249"/>
      <c r="M6" s="248" t="s">
        <v>22</v>
      </c>
      <c r="N6" s="216"/>
      <c r="O6" s="216"/>
      <c r="P6" s="216"/>
      <c r="Q6" s="216"/>
      <c r="R6" s="217"/>
      <c r="S6" s="249" t="s">
        <v>51</v>
      </c>
      <c r="T6" s="249"/>
      <c r="U6" s="249"/>
      <c r="V6" s="249"/>
      <c r="W6" s="249"/>
      <c r="X6" s="251"/>
      <c r="Y6" s="21"/>
    </row>
    <row r="7" spans="1:25" ht="30" customHeight="1">
      <c r="A7" s="21"/>
      <c r="B7" s="239"/>
      <c r="C7" s="241"/>
      <c r="D7" s="241"/>
      <c r="E7" s="241"/>
      <c r="F7" s="244"/>
      <c r="G7" s="246" t="s">
        <v>7</v>
      </c>
      <c r="H7" s="247"/>
      <c r="I7" s="233" t="s">
        <v>35</v>
      </c>
      <c r="J7" s="234"/>
      <c r="K7" s="233" t="s">
        <v>8</v>
      </c>
      <c r="L7" s="242"/>
      <c r="M7" s="246" t="s">
        <v>7</v>
      </c>
      <c r="N7" s="247"/>
      <c r="O7" s="233" t="s">
        <v>35</v>
      </c>
      <c r="P7" s="234"/>
      <c r="Q7" s="233" t="s">
        <v>8</v>
      </c>
      <c r="R7" s="250"/>
      <c r="S7" s="252" t="s">
        <v>7</v>
      </c>
      <c r="T7" s="247"/>
      <c r="U7" s="233" t="s">
        <v>35</v>
      </c>
      <c r="V7" s="234"/>
      <c r="W7" s="233" t="s">
        <v>8</v>
      </c>
      <c r="X7" s="250"/>
      <c r="Y7" s="21"/>
    </row>
    <row r="8" spans="1:25" ht="12.75" customHeight="1">
      <c r="A8" s="21"/>
      <c r="B8" s="226"/>
      <c r="C8" s="229"/>
      <c r="D8" s="229"/>
      <c r="E8" s="229"/>
      <c r="F8" s="245"/>
      <c r="G8" s="144" t="s">
        <v>36</v>
      </c>
      <c r="H8" s="145" t="s">
        <v>37</v>
      </c>
      <c r="I8" s="146" t="s">
        <v>36</v>
      </c>
      <c r="J8" s="147" t="s">
        <v>37</v>
      </c>
      <c r="K8" s="148" t="s">
        <v>36</v>
      </c>
      <c r="L8" s="149" t="s">
        <v>37</v>
      </c>
      <c r="M8" s="144" t="s">
        <v>36</v>
      </c>
      <c r="N8" s="145" t="s">
        <v>37</v>
      </c>
      <c r="O8" s="146" t="s">
        <v>36</v>
      </c>
      <c r="P8" s="147" t="s">
        <v>37</v>
      </c>
      <c r="Q8" s="148" t="s">
        <v>36</v>
      </c>
      <c r="R8" s="150" t="s">
        <v>37</v>
      </c>
      <c r="S8" s="151" t="s">
        <v>36</v>
      </c>
      <c r="T8" s="145" t="s">
        <v>37</v>
      </c>
      <c r="U8" s="146" t="s">
        <v>36</v>
      </c>
      <c r="V8" s="147" t="s">
        <v>37</v>
      </c>
      <c r="W8" s="148" t="s">
        <v>36</v>
      </c>
      <c r="X8" s="150" t="s">
        <v>37</v>
      </c>
      <c r="Y8" s="21"/>
    </row>
    <row r="9" spans="1:25" ht="24.75" customHeight="1">
      <c r="A9" s="21"/>
      <c r="B9" s="223" t="s">
        <v>9</v>
      </c>
      <c r="C9" s="28">
        <v>1</v>
      </c>
      <c r="D9" s="29" t="s">
        <v>10</v>
      </c>
      <c r="E9" s="29" t="s">
        <v>11</v>
      </c>
      <c r="F9" s="30">
        <v>0.787</v>
      </c>
      <c r="G9" s="71"/>
      <c r="H9" s="72"/>
      <c r="I9" s="152">
        <f aca="true" t="shared" si="0" ref="I9:I15">G9*$F9</f>
        <v>0</v>
      </c>
      <c r="J9" s="153">
        <f aca="true" t="shared" si="1" ref="J9:J15">H9*$F9</f>
        <v>0</v>
      </c>
      <c r="K9" s="69"/>
      <c r="L9" s="70"/>
      <c r="M9" s="73"/>
      <c r="N9" s="72"/>
      <c r="O9" s="152">
        <f aca="true" t="shared" si="2" ref="O9:O15">M9*$F9</f>
        <v>0</v>
      </c>
      <c r="P9" s="153">
        <f aca="true" t="shared" si="3" ref="P9:P15">N9*$F9</f>
        <v>0</v>
      </c>
      <c r="Q9" s="69"/>
      <c r="R9" s="70"/>
      <c r="S9" s="74"/>
      <c r="T9" s="72"/>
      <c r="U9" s="152">
        <f aca="true" t="shared" si="4" ref="U9:U15">S9*$F9</f>
        <v>0</v>
      </c>
      <c r="V9" s="153">
        <f aca="true" t="shared" si="5" ref="V9:V15">T9*$F9</f>
        <v>0</v>
      </c>
      <c r="W9" s="69"/>
      <c r="X9" s="70"/>
      <c r="Y9" s="21"/>
    </row>
    <row r="10" spans="1:25" ht="24.75" customHeight="1">
      <c r="A10" s="21"/>
      <c r="B10" s="223"/>
      <c r="C10" s="28">
        <v>2</v>
      </c>
      <c r="D10" s="29" t="s">
        <v>12</v>
      </c>
      <c r="E10" s="29" t="s">
        <v>23</v>
      </c>
      <c r="F10" s="30">
        <v>2.227</v>
      </c>
      <c r="G10" s="71"/>
      <c r="H10" s="72"/>
      <c r="I10" s="152">
        <f t="shared" si="0"/>
        <v>0</v>
      </c>
      <c r="J10" s="153">
        <f t="shared" si="1"/>
        <v>0</v>
      </c>
      <c r="K10" s="69"/>
      <c r="L10" s="70"/>
      <c r="M10" s="73"/>
      <c r="N10" s="72"/>
      <c r="O10" s="152">
        <f t="shared" si="2"/>
        <v>0</v>
      </c>
      <c r="P10" s="153">
        <f t="shared" si="3"/>
        <v>0</v>
      </c>
      <c r="Q10" s="69"/>
      <c r="R10" s="70"/>
      <c r="S10" s="74"/>
      <c r="T10" s="72"/>
      <c r="U10" s="152">
        <f t="shared" si="4"/>
        <v>0</v>
      </c>
      <c r="V10" s="153">
        <f t="shared" si="5"/>
        <v>0</v>
      </c>
      <c r="W10" s="69"/>
      <c r="X10" s="70"/>
      <c r="Y10" s="21"/>
    </row>
    <row r="11" spans="1:25" ht="24.75" customHeight="1">
      <c r="A11" s="21"/>
      <c r="B11" s="223"/>
      <c r="C11" s="28">
        <v>3</v>
      </c>
      <c r="D11" s="29" t="s">
        <v>64</v>
      </c>
      <c r="E11" s="29" t="s">
        <v>63</v>
      </c>
      <c r="F11" s="190">
        <v>6</v>
      </c>
      <c r="G11" s="71"/>
      <c r="H11" s="72"/>
      <c r="I11" s="152">
        <f t="shared" si="0"/>
        <v>0</v>
      </c>
      <c r="J11" s="153">
        <f t="shared" si="1"/>
        <v>0</v>
      </c>
      <c r="K11" s="69"/>
      <c r="L11" s="70"/>
      <c r="M11" s="73"/>
      <c r="N11" s="72"/>
      <c r="O11" s="152">
        <f t="shared" si="2"/>
        <v>0</v>
      </c>
      <c r="P11" s="153">
        <f t="shared" si="3"/>
        <v>0</v>
      </c>
      <c r="Q11" s="69"/>
      <c r="R11" s="70"/>
      <c r="S11" s="74"/>
      <c r="T11" s="72"/>
      <c r="U11" s="152">
        <f t="shared" si="4"/>
        <v>0</v>
      </c>
      <c r="V11" s="153">
        <f t="shared" si="5"/>
        <v>0</v>
      </c>
      <c r="W11" s="69"/>
      <c r="X11" s="70"/>
      <c r="Y11" s="21"/>
    </row>
    <row r="12" spans="1:25" ht="24.75" customHeight="1">
      <c r="A12" s="21"/>
      <c r="B12" s="223"/>
      <c r="C12" s="28">
        <v>4</v>
      </c>
      <c r="D12" s="29" t="s">
        <v>13</v>
      </c>
      <c r="E12" s="29" t="s">
        <v>61</v>
      </c>
      <c r="F12" s="209">
        <v>0.88</v>
      </c>
      <c r="G12" s="71"/>
      <c r="H12" s="72"/>
      <c r="I12" s="152">
        <f t="shared" si="0"/>
        <v>0</v>
      </c>
      <c r="J12" s="153">
        <f t="shared" si="1"/>
        <v>0</v>
      </c>
      <c r="K12" s="69"/>
      <c r="L12" s="70"/>
      <c r="M12" s="73"/>
      <c r="N12" s="72"/>
      <c r="O12" s="152">
        <f t="shared" si="2"/>
        <v>0</v>
      </c>
      <c r="P12" s="153">
        <f t="shared" si="3"/>
        <v>0</v>
      </c>
      <c r="Q12" s="69"/>
      <c r="R12" s="70"/>
      <c r="S12" s="74"/>
      <c r="T12" s="72"/>
      <c r="U12" s="152">
        <f t="shared" si="4"/>
        <v>0</v>
      </c>
      <c r="V12" s="153">
        <f t="shared" si="5"/>
        <v>0</v>
      </c>
      <c r="W12" s="69"/>
      <c r="X12" s="70"/>
      <c r="Y12" s="21"/>
    </row>
    <row r="13" spans="1:25" ht="24.75" customHeight="1">
      <c r="A13" s="21"/>
      <c r="B13" s="223"/>
      <c r="C13" s="28">
        <v>5</v>
      </c>
      <c r="D13" s="29" t="s">
        <v>14</v>
      </c>
      <c r="E13" s="29" t="s">
        <v>15</v>
      </c>
      <c r="F13" s="30">
        <v>2.49</v>
      </c>
      <c r="G13" s="71"/>
      <c r="H13" s="72"/>
      <c r="I13" s="152">
        <f t="shared" si="0"/>
        <v>0</v>
      </c>
      <c r="J13" s="153">
        <f t="shared" si="1"/>
        <v>0</v>
      </c>
      <c r="K13" s="69"/>
      <c r="L13" s="70"/>
      <c r="M13" s="73"/>
      <c r="N13" s="72"/>
      <c r="O13" s="152">
        <f t="shared" si="2"/>
        <v>0</v>
      </c>
      <c r="P13" s="153">
        <f t="shared" si="3"/>
        <v>0</v>
      </c>
      <c r="Q13" s="69"/>
      <c r="R13" s="70"/>
      <c r="S13" s="74"/>
      <c r="T13" s="72"/>
      <c r="U13" s="152">
        <f t="shared" si="4"/>
        <v>0</v>
      </c>
      <c r="V13" s="153">
        <f t="shared" si="5"/>
        <v>0</v>
      </c>
      <c r="W13" s="69"/>
      <c r="X13" s="70"/>
      <c r="Y13" s="21"/>
    </row>
    <row r="14" spans="1:25" ht="24.75" customHeight="1">
      <c r="A14" s="21"/>
      <c r="B14" s="223"/>
      <c r="C14" s="28">
        <v>6</v>
      </c>
      <c r="D14" s="29" t="s">
        <v>47</v>
      </c>
      <c r="E14" s="29" t="s">
        <v>48</v>
      </c>
      <c r="F14" s="30">
        <v>2.58</v>
      </c>
      <c r="G14" s="71"/>
      <c r="H14" s="72"/>
      <c r="I14" s="152">
        <f t="shared" si="0"/>
        <v>0</v>
      </c>
      <c r="J14" s="153">
        <f t="shared" si="1"/>
        <v>0</v>
      </c>
      <c r="K14" s="69"/>
      <c r="L14" s="70"/>
      <c r="M14" s="73"/>
      <c r="N14" s="72"/>
      <c r="O14" s="152">
        <f t="shared" si="2"/>
        <v>0</v>
      </c>
      <c r="P14" s="153">
        <f t="shared" si="3"/>
        <v>0</v>
      </c>
      <c r="Q14" s="69"/>
      <c r="R14" s="70"/>
      <c r="S14" s="74"/>
      <c r="T14" s="72"/>
      <c r="U14" s="152">
        <f t="shared" si="4"/>
        <v>0</v>
      </c>
      <c r="V14" s="153">
        <f t="shared" si="5"/>
        <v>0</v>
      </c>
      <c r="W14" s="69"/>
      <c r="X14" s="70"/>
      <c r="Y14" s="21"/>
    </row>
    <row r="15" spans="1:25" ht="24.75" customHeight="1" thickBot="1">
      <c r="A15" s="21"/>
      <c r="B15" s="223"/>
      <c r="C15" s="28">
        <v>7</v>
      </c>
      <c r="D15" s="29" t="s">
        <v>16</v>
      </c>
      <c r="E15" s="29" t="s">
        <v>15</v>
      </c>
      <c r="F15" s="30">
        <v>2.32</v>
      </c>
      <c r="G15" s="71"/>
      <c r="H15" s="72"/>
      <c r="I15" s="152">
        <f t="shared" si="0"/>
        <v>0</v>
      </c>
      <c r="J15" s="153">
        <f t="shared" si="1"/>
        <v>0</v>
      </c>
      <c r="K15" s="69"/>
      <c r="L15" s="70"/>
      <c r="M15" s="73"/>
      <c r="N15" s="72"/>
      <c r="O15" s="152">
        <f t="shared" si="2"/>
        <v>0</v>
      </c>
      <c r="P15" s="153">
        <f t="shared" si="3"/>
        <v>0</v>
      </c>
      <c r="Q15" s="69"/>
      <c r="R15" s="70"/>
      <c r="S15" s="74"/>
      <c r="T15" s="72"/>
      <c r="U15" s="152">
        <f t="shared" si="4"/>
        <v>0</v>
      </c>
      <c r="V15" s="153">
        <f t="shared" si="5"/>
        <v>0</v>
      </c>
      <c r="W15" s="69"/>
      <c r="X15" s="70"/>
      <c r="Y15" s="21"/>
    </row>
    <row r="16" spans="1:25" s="4" customFormat="1" ht="24.75" customHeight="1" thickBot="1">
      <c r="A16" s="22"/>
      <c r="B16" s="235" t="s">
        <v>17</v>
      </c>
      <c r="C16" s="236"/>
      <c r="D16" s="236"/>
      <c r="E16" s="236"/>
      <c r="F16" s="237"/>
      <c r="G16" s="154" t="s">
        <v>44</v>
      </c>
      <c r="H16" s="155" t="s">
        <v>44</v>
      </c>
      <c r="I16" s="156">
        <f>SUM(I9:I15)</f>
        <v>0</v>
      </c>
      <c r="J16" s="157">
        <f>SUM(J9:J15)</f>
        <v>0</v>
      </c>
      <c r="K16" s="158">
        <f>SUM(K9:K15)</f>
        <v>0</v>
      </c>
      <c r="L16" s="159">
        <f>SUM(L9:L15)</f>
        <v>0</v>
      </c>
      <c r="M16" s="160" t="s">
        <v>44</v>
      </c>
      <c r="N16" s="155" t="s">
        <v>44</v>
      </c>
      <c r="O16" s="156">
        <f>SUM(O9:O15)</f>
        <v>0</v>
      </c>
      <c r="P16" s="157">
        <f>SUM(P9:P15)</f>
        <v>0</v>
      </c>
      <c r="Q16" s="158">
        <f>SUM(Q9:Q15)</f>
        <v>0</v>
      </c>
      <c r="R16" s="159">
        <f>SUM(R9:R15)</f>
        <v>0</v>
      </c>
      <c r="S16" s="161" t="s">
        <v>44</v>
      </c>
      <c r="T16" s="155" t="s">
        <v>44</v>
      </c>
      <c r="U16" s="156">
        <f>SUM(U9:U15)</f>
        <v>0</v>
      </c>
      <c r="V16" s="157">
        <f>SUM(V9:V15)</f>
        <v>0</v>
      </c>
      <c r="W16" s="158">
        <f>SUM(W9:W15)</f>
        <v>0</v>
      </c>
      <c r="X16" s="159">
        <f>SUM(X9:X15)</f>
        <v>0</v>
      </c>
      <c r="Y16" s="22"/>
    </row>
    <row r="17" spans="1:25" ht="3" customHeight="1">
      <c r="A17" s="21"/>
      <c r="C17" s="21"/>
      <c r="D17" s="21"/>
      <c r="E17" s="21"/>
      <c r="F17" s="21"/>
      <c r="G17" s="21"/>
      <c r="H17" s="21"/>
      <c r="I17" s="42"/>
      <c r="J17" s="42"/>
      <c r="K17" s="22"/>
      <c r="L17" s="42"/>
      <c r="M17" s="42"/>
      <c r="N17" s="32"/>
      <c r="O17" s="42"/>
      <c r="P17" s="42"/>
      <c r="Q17" s="43"/>
      <c r="R17" s="42"/>
      <c r="S17" s="44"/>
      <c r="T17" s="21"/>
      <c r="U17" s="21"/>
      <c r="V17" s="21"/>
      <c r="W17" s="43"/>
      <c r="X17" s="21"/>
      <c r="Y17" s="21"/>
    </row>
    <row r="18" spans="1:25" ht="13.5" customHeight="1">
      <c r="A18" s="21"/>
      <c r="B18" s="208" t="s">
        <v>76</v>
      </c>
      <c r="C18" s="21"/>
      <c r="D18" s="21"/>
      <c r="E18" s="21"/>
      <c r="F18" s="21"/>
      <c r="G18" s="21"/>
      <c r="H18" s="21"/>
      <c r="I18" s="42"/>
      <c r="J18" s="42"/>
      <c r="K18" s="22"/>
      <c r="L18" s="42"/>
      <c r="M18" s="42"/>
      <c r="N18" s="32"/>
      <c r="O18" s="42"/>
      <c r="P18" s="42"/>
      <c r="Q18" s="43"/>
      <c r="R18" s="42"/>
      <c r="S18" s="44"/>
      <c r="T18" s="21"/>
      <c r="U18" s="21"/>
      <c r="V18" s="21"/>
      <c r="W18" s="43"/>
      <c r="X18" s="21"/>
      <c r="Y18" s="21"/>
    </row>
    <row r="19" spans="1:25" ht="13.5" customHeight="1">
      <c r="A19" s="21"/>
      <c r="B19" s="208" t="s">
        <v>77</v>
      </c>
      <c r="C19" s="21"/>
      <c r="D19" s="21"/>
      <c r="E19" s="21"/>
      <c r="F19" s="21"/>
      <c r="G19" s="21"/>
      <c r="H19" s="21"/>
      <c r="I19" s="42"/>
      <c r="J19" s="42"/>
      <c r="K19" s="22"/>
      <c r="L19" s="42"/>
      <c r="M19" s="42"/>
      <c r="N19" s="32"/>
      <c r="O19" s="42"/>
      <c r="P19" s="42"/>
      <c r="Q19" s="43"/>
      <c r="R19" s="42"/>
      <c r="S19" s="44"/>
      <c r="T19" s="21"/>
      <c r="U19" s="21"/>
      <c r="V19" s="21"/>
      <c r="W19" s="43"/>
      <c r="X19" s="21"/>
      <c r="Y19" s="21"/>
    </row>
    <row r="20" spans="1:25" ht="13.5" customHeight="1">
      <c r="A20" s="21"/>
      <c r="B20" s="208" t="s">
        <v>78</v>
      </c>
      <c r="C20" s="21"/>
      <c r="D20" s="21"/>
      <c r="E20" s="21"/>
      <c r="F20" s="21"/>
      <c r="G20" s="21"/>
      <c r="H20" s="21"/>
      <c r="I20" s="42"/>
      <c r="J20" s="42"/>
      <c r="K20" s="22"/>
      <c r="L20" s="42"/>
      <c r="M20" s="42"/>
      <c r="N20" s="32"/>
      <c r="O20" s="42"/>
      <c r="P20" s="42"/>
      <c r="Q20" s="43"/>
      <c r="R20" s="42"/>
      <c r="S20" s="44"/>
      <c r="T20" s="21"/>
      <c r="U20" s="21"/>
      <c r="V20" s="21"/>
      <c r="W20" s="43"/>
      <c r="X20" s="21"/>
      <c r="Y20" s="21"/>
    </row>
    <row r="21" spans="1:25" ht="13.5" customHeight="1">
      <c r="A21" s="21"/>
      <c r="B21" s="208" t="s">
        <v>79</v>
      </c>
      <c r="C21" s="21"/>
      <c r="D21" s="21"/>
      <c r="E21" s="21"/>
      <c r="F21" s="21"/>
      <c r="G21" s="21"/>
      <c r="H21" s="21"/>
      <c r="I21" s="21"/>
      <c r="J21" s="21"/>
      <c r="K21" s="22"/>
      <c r="L21" s="21"/>
      <c r="M21" s="21"/>
      <c r="N21" s="21"/>
      <c r="O21" s="21"/>
      <c r="P21" s="21"/>
      <c r="Q21" s="22"/>
      <c r="R21" s="21"/>
      <c r="S21" s="21"/>
      <c r="T21" s="21"/>
      <c r="U21" s="21"/>
      <c r="V21" s="21"/>
      <c r="W21" s="22"/>
      <c r="X21" s="21"/>
      <c r="Y21" s="21"/>
    </row>
    <row r="22" spans="1:25" ht="13.5" customHeight="1">
      <c r="A22" s="21"/>
      <c r="B22" s="208" t="s">
        <v>80</v>
      </c>
      <c r="C22" s="21"/>
      <c r="D22" s="21"/>
      <c r="E22" s="21"/>
      <c r="F22" s="21"/>
      <c r="G22" s="21"/>
      <c r="H22" s="21"/>
      <c r="I22" s="21"/>
      <c r="J22" s="21"/>
      <c r="K22" s="22"/>
      <c r="L22" s="21"/>
      <c r="M22" s="21"/>
      <c r="N22" s="21"/>
      <c r="O22" s="21"/>
      <c r="P22" s="21"/>
      <c r="Q22" s="22"/>
      <c r="R22" s="21"/>
      <c r="S22" s="21"/>
      <c r="T22" s="21"/>
      <c r="U22" s="21"/>
      <c r="V22" s="21"/>
      <c r="W22" s="22"/>
      <c r="X22" s="21"/>
      <c r="Y22" s="21"/>
    </row>
    <row r="23" spans="1:25" ht="13.5" customHeight="1">
      <c r="A23" s="21"/>
      <c r="B23" s="208" t="s">
        <v>75</v>
      </c>
      <c r="C23" s="21"/>
      <c r="D23" s="21"/>
      <c r="E23" s="21"/>
      <c r="F23" s="21"/>
      <c r="G23" s="21"/>
      <c r="H23" s="21"/>
      <c r="I23" s="21"/>
      <c r="J23" s="21"/>
      <c r="K23" s="22"/>
      <c r="L23" s="21"/>
      <c r="M23" s="21"/>
      <c r="N23" s="21"/>
      <c r="O23" s="21"/>
      <c r="P23" s="21"/>
      <c r="Q23" s="22"/>
      <c r="R23" s="21"/>
      <c r="S23" s="21"/>
      <c r="T23" s="21"/>
      <c r="U23" s="21"/>
      <c r="V23" s="21"/>
      <c r="W23" s="22"/>
      <c r="X23" s="21"/>
      <c r="Y23" s="21"/>
    </row>
    <row r="24" spans="1:25" s="1" customFormat="1" ht="13.5" customHeight="1">
      <c r="A24" s="14"/>
      <c r="B24" s="49"/>
      <c r="C24" s="33"/>
      <c r="D24" s="14"/>
      <c r="E24" s="14"/>
      <c r="F24" s="14"/>
      <c r="G24" s="14"/>
      <c r="H24" s="14"/>
      <c r="I24" s="14"/>
      <c r="J24" s="14"/>
      <c r="K24" s="15"/>
      <c r="L24" s="14"/>
      <c r="M24" s="14"/>
      <c r="N24" s="14"/>
      <c r="O24" s="14"/>
      <c r="P24" s="14"/>
      <c r="Q24" s="15"/>
      <c r="R24" s="14"/>
      <c r="S24" s="14"/>
      <c r="T24" s="14"/>
      <c r="U24" s="14"/>
      <c r="V24" s="14"/>
      <c r="W24" s="15"/>
      <c r="X24" s="14"/>
      <c r="Y24" s="14"/>
    </row>
    <row r="25" spans="2:23" s="14" customFormat="1" ht="13.5" customHeight="1">
      <c r="B25" s="54" t="s">
        <v>18</v>
      </c>
      <c r="C25" s="33"/>
      <c r="K25" s="15"/>
      <c r="Q25" s="15"/>
      <c r="W25" s="15"/>
    </row>
    <row r="26" spans="2:23" s="14" customFormat="1" ht="13.5" customHeight="1">
      <c r="B26" s="34" t="s">
        <v>46</v>
      </c>
      <c r="K26" s="15"/>
      <c r="Q26" s="15"/>
      <c r="W26" s="15"/>
    </row>
    <row r="27" spans="2:23" s="14" customFormat="1" ht="13.5" customHeight="1">
      <c r="B27" s="35" t="s">
        <v>59</v>
      </c>
      <c r="K27" s="15"/>
      <c r="Q27" s="15"/>
      <c r="W27" s="15"/>
    </row>
    <row r="28" spans="2:23" s="14" customFormat="1" ht="13.5" customHeight="1">
      <c r="B28" s="35" t="s">
        <v>56</v>
      </c>
      <c r="K28" s="15"/>
      <c r="Q28" s="15"/>
      <c r="W28" s="15"/>
    </row>
    <row r="29" spans="2:23" s="14" customFormat="1" ht="13.5" customHeight="1">
      <c r="B29" s="36"/>
      <c r="K29" s="15"/>
      <c r="Q29" s="15"/>
      <c r="W29" s="15"/>
    </row>
    <row r="30" spans="2:23" s="14" customFormat="1" ht="13.5" customHeight="1">
      <c r="B30" s="54" t="s">
        <v>19</v>
      </c>
      <c r="K30" s="15"/>
      <c r="Q30" s="15"/>
      <c r="W30" s="15"/>
    </row>
    <row r="31" spans="2:23" s="14" customFormat="1" ht="13.5" customHeight="1">
      <c r="B31" s="36" t="s">
        <v>57</v>
      </c>
      <c r="K31" s="15"/>
      <c r="Q31" s="15"/>
      <c r="W31" s="15"/>
    </row>
    <row r="32" spans="2:23" s="14" customFormat="1" ht="13.5" customHeight="1">
      <c r="B32" s="36" t="s">
        <v>58</v>
      </c>
      <c r="K32" s="15"/>
      <c r="Q32" s="15"/>
      <c r="W32" s="15"/>
    </row>
    <row r="33" spans="2:23" s="14" customFormat="1" ht="13.5" customHeight="1">
      <c r="B33" s="36" t="s">
        <v>50</v>
      </c>
      <c r="K33" s="15"/>
      <c r="Q33" s="15"/>
      <c r="W33" s="15"/>
    </row>
    <row r="34" spans="1:25" ht="13.5" customHeight="1">
      <c r="A34" s="21"/>
      <c r="B34" s="31"/>
      <c r="C34" s="21"/>
      <c r="D34" s="21"/>
      <c r="E34" s="21"/>
      <c r="F34" s="21"/>
      <c r="G34" s="21"/>
      <c r="H34" s="21"/>
      <c r="I34" s="21"/>
      <c r="J34" s="21"/>
      <c r="K34" s="22"/>
      <c r="L34" s="21"/>
      <c r="M34" s="21"/>
      <c r="N34" s="21"/>
      <c r="O34" s="21"/>
      <c r="P34" s="21"/>
      <c r="Q34" s="22"/>
      <c r="R34" s="21"/>
      <c r="S34" s="21"/>
      <c r="T34" s="21"/>
      <c r="U34" s="21"/>
      <c r="V34" s="21"/>
      <c r="W34" s="22"/>
      <c r="X34" s="21"/>
      <c r="Y34" s="21"/>
    </row>
    <row r="35" spans="1:25" ht="10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2"/>
      <c r="L35" s="21"/>
      <c r="M35" s="21"/>
      <c r="N35" s="21"/>
      <c r="O35" s="21"/>
      <c r="P35" s="21"/>
      <c r="Q35" s="22"/>
      <c r="R35" s="21"/>
      <c r="S35" s="21"/>
      <c r="T35" s="21"/>
      <c r="U35" s="21"/>
      <c r="V35" s="21"/>
      <c r="W35" s="22"/>
      <c r="X35" s="21"/>
      <c r="Y35" s="21"/>
    </row>
    <row r="36" spans="1:25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1"/>
      <c r="M36" s="21"/>
      <c r="N36" s="21"/>
      <c r="O36" s="21"/>
      <c r="P36" s="21"/>
      <c r="Q36" s="22"/>
      <c r="R36" s="21"/>
      <c r="S36" s="21"/>
      <c r="T36" s="21"/>
      <c r="U36" s="21"/>
      <c r="V36" s="21"/>
      <c r="W36" s="22"/>
      <c r="X36" s="21"/>
      <c r="Y36" s="21"/>
    </row>
    <row r="37" spans="1:25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1"/>
      <c r="M37" s="21"/>
      <c r="N37" s="21"/>
      <c r="O37" s="21"/>
      <c r="P37" s="21"/>
      <c r="Q37" s="22"/>
      <c r="R37" s="21"/>
      <c r="S37" s="21"/>
      <c r="T37" s="21"/>
      <c r="U37" s="21"/>
      <c r="V37" s="21"/>
      <c r="W37" s="22"/>
      <c r="X37" s="21"/>
      <c r="Y37" s="21"/>
    </row>
    <row r="38" spans="1:25" ht="11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1"/>
      <c r="M38" s="21"/>
      <c r="N38" s="21"/>
      <c r="O38" s="21"/>
      <c r="P38" s="21"/>
      <c r="Q38" s="22"/>
      <c r="R38" s="21"/>
      <c r="S38" s="21"/>
      <c r="T38" s="21"/>
      <c r="U38" s="21"/>
      <c r="V38" s="21"/>
      <c r="W38" s="22"/>
      <c r="X38" s="21"/>
      <c r="Y38" s="21"/>
    </row>
    <row r="39" spans="1:25" ht="11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1"/>
      <c r="M39" s="21"/>
      <c r="N39" s="21"/>
      <c r="O39" s="21"/>
      <c r="P39" s="21"/>
      <c r="Q39" s="22"/>
      <c r="R39" s="21"/>
      <c r="S39" s="21"/>
      <c r="T39" s="21"/>
      <c r="U39" s="21"/>
      <c r="V39" s="21"/>
      <c r="W39" s="22"/>
      <c r="X39" s="21"/>
      <c r="Y39" s="21"/>
    </row>
    <row r="40" spans="1:25" ht="11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1"/>
      <c r="M40" s="21"/>
      <c r="N40" s="21"/>
      <c r="O40" s="21"/>
      <c r="P40" s="21"/>
      <c r="Q40" s="22"/>
      <c r="R40" s="21"/>
      <c r="S40" s="21"/>
      <c r="T40" s="21"/>
      <c r="U40" s="21"/>
      <c r="V40" s="21"/>
      <c r="W40" s="22"/>
      <c r="X40" s="21"/>
      <c r="Y40" s="21"/>
    </row>
    <row r="41" spans="1:25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1"/>
      <c r="M41" s="21"/>
      <c r="N41" s="21"/>
      <c r="O41" s="21"/>
      <c r="P41" s="21"/>
      <c r="Q41" s="22"/>
      <c r="R41" s="21"/>
      <c r="S41" s="21"/>
      <c r="T41" s="21"/>
      <c r="U41" s="21"/>
      <c r="V41" s="21"/>
      <c r="W41" s="22"/>
      <c r="X41" s="21"/>
      <c r="Y41" s="21"/>
    </row>
    <row r="42" spans="1:25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1"/>
      <c r="M42" s="21"/>
      <c r="N42" s="21"/>
      <c r="O42" s="21"/>
      <c r="P42" s="21"/>
      <c r="Q42" s="22"/>
      <c r="R42" s="21"/>
      <c r="S42" s="21"/>
      <c r="T42" s="21"/>
      <c r="U42" s="21"/>
      <c r="V42" s="21"/>
      <c r="W42" s="22"/>
      <c r="X42" s="21"/>
      <c r="Y42" s="21"/>
    </row>
    <row r="43" spans="1:25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1"/>
      <c r="M43" s="21"/>
      <c r="N43" s="21"/>
      <c r="O43" s="21"/>
      <c r="P43" s="21"/>
      <c r="Q43" s="22"/>
      <c r="R43" s="21"/>
      <c r="S43" s="21"/>
      <c r="T43" s="21"/>
      <c r="U43" s="21"/>
      <c r="V43" s="21"/>
      <c r="W43" s="22"/>
      <c r="X43" s="21"/>
      <c r="Y43" s="21"/>
    </row>
    <row r="44" spans="1:25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1"/>
      <c r="M44" s="21"/>
      <c r="N44" s="21"/>
      <c r="O44" s="21"/>
      <c r="P44" s="21"/>
      <c r="Q44" s="22"/>
      <c r="R44" s="21"/>
      <c r="S44" s="21"/>
      <c r="T44" s="21"/>
      <c r="U44" s="21"/>
      <c r="V44" s="21"/>
      <c r="W44" s="22"/>
      <c r="X44" s="21"/>
      <c r="Y44" s="21"/>
    </row>
    <row r="45" spans="1:25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21"/>
      <c r="O45" s="21"/>
      <c r="P45" s="21"/>
      <c r="Q45" s="22"/>
      <c r="R45" s="21"/>
      <c r="S45" s="21"/>
      <c r="T45" s="21"/>
      <c r="U45" s="21"/>
      <c r="V45" s="21"/>
      <c r="W45" s="22"/>
      <c r="X45" s="21"/>
      <c r="Y45" s="21"/>
    </row>
    <row r="46" spans="1:25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1"/>
      <c r="M46" s="21"/>
      <c r="N46" s="21"/>
      <c r="O46" s="21"/>
      <c r="P46" s="21"/>
      <c r="Q46" s="22"/>
      <c r="R46" s="21"/>
      <c r="S46" s="21"/>
      <c r="T46" s="21"/>
      <c r="U46" s="21"/>
      <c r="V46" s="21"/>
      <c r="W46" s="22"/>
      <c r="X46" s="21"/>
      <c r="Y46" s="21"/>
    </row>
    <row r="47" spans="1:25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1"/>
      <c r="M47" s="21"/>
      <c r="N47" s="21"/>
      <c r="O47" s="21"/>
      <c r="P47" s="21"/>
      <c r="Q47" s="22"/>
      <c r="R47" s="21"/>
      <c r="S47" s="21"/>
      <c r="T47" s="21"/>
      <c r="U47" s="21"/>
      <c r="V47" s="21"/>
      <c r="W47" s="22"/>
      <c r="X47" s="21"/>
      <c r="Y47" s="21"/>
    </row>
    <row r="48" spans="1:25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1"/>
      <c r="M48" s="21"/>
      <c r="N48" s="21"/>
      <c r="O48" s="21"/>
      <c r="P48" s="21"/>
      <c r="Q48" s="22"/>
      <c r="R48" s="21"/>
      <c r="S48" s="21"/>
      <c r="T48" s="21"/>
      <c r="U48" s="21"/>
      <c r="V48" s="21"/>
      <c r="W48" s="22"/>
      <c r="X48" s="21"/>
      <c r="Y48" s="21"/>
    </row>
    <row r="49" spans="1:25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2"/>
      <c r="R49" s="21"/>
      <c r="S49" s="21"/>
      <c r="T49" s="21"/>
      <c r="U49" s="21"/>
      <c r="V49" s="21"/>
      <c r="W49" s="22"/>
      <c r="X49" s="21"/>
      <c r="Y49" s="21"/>
    </row>
    <row r="50" spans="1:25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1"/>
      <c r="M50" s="21"/>
      <c r="N50" s="21"/>
      <c r="O50" s="21"/>
      <c r="P50" s="21"/>
      <c r="Q50" s="22"/>
      <c r="R50" s="21"/>
      <c r="S50" s="21"/>
      <c r="T50" s="21"/>
      <c r="U50" s="21"/>
      <c r="V50" s="21"/>
      <c r="W50" s="22"/>
      <c r="X50" s="21"/>
      <c r="Y50" s="21"/>
    </row>
    <row r="51" spans="1:25" ht="11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21"/>
      <c r="M51" s="21"/>
      <c r="N51" s="21"/>
      <c r="O51" s="21"/>
      <c r="P51" s="21"/>
      <c r="Q51" s="22"/>
      <c r="R51" s="21"/>
      <c r="S51" s="21"/>
      <c r="T51" s="21"/>
      <c r="U51" s="21"/>
      <c r="V51" s="21"/>
      <c r="W51" s="22"/>
      <c r="X51" s="21"/>
      <c r="Y51" s="21"/>
    </row>
    <row r="52" spans="1:25" ht="11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1"/>
      <c r="M52" s="21"/>
      <c r="N52" s="21"/>
      <c r="O52" s="21"/>
      <c r="P52" s="21"/>
      <c r="Q52" s="22"/>
      <c r="R52" s="21"/>
      <c r="S52" s="21"/>
      <c r="T52" s="21"/>
      <c r="U52" s="21"/>
      <c r="V52" s="21"/>
      <c r="W52" s="22"/>
      <c r="X52" s="21"/>
      <c r="Y52" s="21"/>
    </row>
    <row r="53" spans="1:25" ht="11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1"/>
      <c r="M53" s="21"/>
      <c r="N53" s="21"/>
      <c r="O53" s="21"/>
      <c r="P53" s="21"/>
      <c r="Q53" s="22"/>
      <c r="R53" s="21"/>
      <c r="S53" s="21"/>
      <c r="T53" s="21"/>
      <c r="U53" s="21"/>
      <c r="V53" s="21"/>
      <c r="W53" s="22"/>
      <c r="X53" s="21"/>
      <c r="Y53" s="21"/>
    </row>
    <row r="54" spans="1:25" ht="11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2"/>
      <c r="L54" s="21"/>
      <c r="M54" s="21"/>
      <c r="N54" s="21"/>
      <c r="O54" s="21"/>
      <c r="P54" s="21"/>
      <c r="Q54" s="22"/>
      <c r="R54" s="21"/>
      <c r="S54" s="21"/>
      <c r="T54" s="21"/>
      <c r="U54" s="21"/>
      <c r="V54" s="21"/>
      <c r="W54" s="22"/>
      <c r="X54" s="21"/>
      <c r="Y54" s="21"/>
    </row>
    <row r="55" spans="1:25" ht="11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1"/>
      <c r="M55" s="21"/>
      <c r="N55" s="21"/>
      <c r="O55" s="21"/>
      <c r="P55" s="21"/>
      <c r="Q55" s="22"/>
      <c r="R55" s="21"/>
      <c r="S55" s="21"/>
      <c r="T55" s="21"/>
      <c r="U55" s="21"/>
      <c r="V55" s="21"/>
      <c r="W55" s="22"/>
      <c r="X55" s="21"/>
      <c r="Y55" s="21"/>
    </row>
    <row r="56" spans="1:25" ht="10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1"/>
      <c r="M56" s="21"/>
      <c r="N56" s="21"/>
      <c r="O56" s="21"/>
      <c r="P56" s="21"/>
      <c r="Q56" s="22"/>
      <c r="R56" s="21"/>
      <c r="S56" s="21"/>
      <c r="T56" s="21"/>
      <c r="U56" s="21"/>
      <c r="V56" s="21"/>
      <c r="W56" s="22"/>
      <c r="X56" s="21"/>
      <c r="Y56" s="21"/>
    </row>
    <row r="57" spans="1:25" ht="10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1"/>
      <c r="M57" s="21"/>
      <c r="N57" s="21"/>
      <c r="O57" s="21"/>
      <c r="P57" s="21"/>
      <c r="Q57" s="22"/>
      <c r="R57" s="21"/>
      <c r="S57" s="21"/>
      <c r="T57" s="21"/>
      <c r="U57" s="21"/>
      <c r="V57" s="21"/>
      <c r="W57" s="22"/>
      <c r="X57" s="21"/>
      <c r="Y57" s="21"/>
    </row>
    <row r="58" spans="1:25" ht="10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2"/>
      <c r="L58" s="21"/>
      <c r="M58" s="21"/>
      <c r="N58" s="21"/>
      <c r="O58" s="21"/>
      <c r="P58" s="21"/>
      <c r="Q58" s="22"/>
      <c r="R58" s="21"/>
      <c r="S58" s="21"/>
      <c r="T58" s="21"/>
      <c r="U58" s="21"/>
      <c r="V58" s="21"/>
      <c r="W58" s="22"/>
      <c r="X58" s="21"/>
      <c r="Y58" s="21"/>
    </row>
    <row r="59" spans="1:25" ht="10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1"/>
      <c r="M59" s="21"/>
      <c r="N59" s="21"/>
      <c r="O59" s="21"/>
      <c r="P59" s="21"/>
      <c r="Q59" s="22"/>
      <c r="R59" s="21"/>
      <c r="S59" s="21"/>
      <c r="T59" s="21"/>
      <c r="U59" s="21"/>
      <c r="V59" s="21"/>
      <c r="W59" s="22"/>
      <c r="X59" s="21"/>
      <c r="Y59" s="21"/>
    </row>
    <row r="60" spans="1:25" ht="10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2"/>
      <c r="R60" s="21"/>
      <c r="S60" s="21"/>
      <c r="T60" s="21"/>
      <c r="U60" s="21"/>
      <c r="V60" s="21"/>
      <c r="W60" s="22"/>
      <c r="X60" s="21"/>
      <c r="Y60" s="21"/>
    </row>
    <row r="61" spans="1:25" ht="10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1"/>
      <c r="M61" s="21"/>
      <c r="N61" s="21"/>
      <c r="O61" s="21"/>
      <c r="P61" s="21"/>
      <c r="Q61" s="22"/>
      <c r="R61" s="21"/>
      <c r="S61" s="21"/>
      <c r="T61" s="21"/>
      <c r="U61" s="21"/>
      <c r="V61" s="21"/>
      <c r="W61" s="22"/>
      <c r="X61" s="21"/>
      <c r="Y61" s="21"/>
    </row>
    <row r="62" spans="1:25" ht="10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2"/>
      <c r="L62" s="21"/>
      <c r="M62" s="21"/>
      <c r="N62" s="21"/>
      <c r="O62" s="21"/>
      <c r="P62" s="21"/>
      <c r="Q62" s="22"/>
      <c r="R62" s="21"/>
      <c r="S62" s="21"/>
      <c r="T62" s="21"/>
      <c r="U62" s="21"/>
      <c r="V62" s="21"/>
      <c r="W62" s="22"/>
      <c r="X62" s="21"/>
      <c r="Y62" s="21"/>
    </row>
    <row r="63" spans="1:25" ht="10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2"/>
      <c r="L63" s="21"/>
      <c r="M63" s="21"/>
      <c r="N63" s="21"/>
      <c r="O63" s="21"/>
      <c r="P63" s="21"/>
      <c r="Q63" s="22"/>
      <c r="R63" s="21"/>
      <c r="S63" s="21"/>
      <c r="T63" s="21"/>
      <c r="U63" s="21"/>
      <c r="V63" s="21"/>
      <c r="W63" s="22"/>
      <c r="X63" s="21"/>
      <c r="Y63" s="21"/>
    </row>
    <row r="64" spans="1:25" ht="10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1"/>
      <c r="M64" s="21"/>
      <c r="N64" s="21"/>
      <c r="O64" s="21"/>
      <c r="P64" s="21"/>
      <c r="Q64" s="22"/>
      <c r="R64" s="21"/>
      <c r="S64" s="21"/>
      <c r="T64" s="21"/>
      <c r="U64" s="21"/>
      <c r="V64" s="21"/>
      <c r="W64" s="22"/>
      <c r="X64" s="21"/>
      <c r="Y64" s="21"/>
    </row>
  </sheetData>
  <sheetProtection/>
  <protectedRanges>
    <protectedRange sqref="H9:H15" name="範囲1"/>
    <protectedRange sqref="Q9:Q15 L9:M15" name="範囲2"/>
    <protectedRange sqref="N9:N15" name="範囲3"/>
    <protectedRange sqref="W9:W15 R9:S15" name="範囲4"/>
    <protectedRange sqref="T9:T15" name="範囲5"/>
    <protectedRange sqref="X9:X15" name="範囲6"/>
  </protectedRanges>
  <mergeCells count="19">
    <mergeCell ref="S7:T7"/>
    <mergeCell ref="Q7:R7"/>
    <mergeCell ref="M7:N7"/>
    <mergeCell ref="K7:L7"/>
    <mergeCell ref="E6:E8"/>
    <mergeCell ref="F6:F8"/>
    <mergeCell ref="G7:H7"/>
    <mergeCell ref="G6:L6"/>
    <mergeCell ref="W7:X7"/>
    <mergeCell ref="U7:V7"/>
    <mergeCell ref="M6:R6"/>
    <mergeCell ref="S6:X6"/>
    <mergeCell ref="O7:P7"/>
    <mergeCell ref="I7:J7"/>
    <mergeCell ref="B16:F16"/>
    <mergeCell ref="B9:B15"/>
    <mergeCell ref="B6:B8"/>
    <mergeCell ref="C6:C8"/>
    <mergeCell ref="D6:D8"/>
  </mergeCells>
  <printOptions horizontalCentered="1"/>
  <pageMargins left="0.5511811023622047" right="0.4330708661417323" top="0.2362204724409449" bottom="0.2362204724409449" header="0.5118110236220472" footer="0.5118110236220472"/>
  <pageSetup horizontalDpi="300" verticalDpi="300" orientation="landscape" paperSize="9" r:id="rId2"/>
  <rowBreaks count="1" manualBreakCount="1">
    <brk id="34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Z79"/>
  <sheetViews>
    <sheetView showZeros="0" zoomScaleSheetLayoutView="85" zoomScalePageLayoutView="0" workbookViewId="0" topLeftCell="A1">
      <selection activeCell="C3" sqref="C3"/>
    </sheetView>
  </sheetViews>
  <sheetFormatPr defaultColWidth="9.00390625" defaultRowHeight="13.5"/>
  <cols>
    <col min="1" max="1" width="1.12109375" style="2" customWidth="1"/>
    <col min="2" max="2" width="4.75390625" style="2" customWidth="1"/>
    <col min="3" max="3" width="4.25390625" style="2" customWidth="1"/>
    <col min="4" max="4" width="11.50390625" style="2" customWidth="1"/>
    <col min="5" max="5" width="6.00390625" style="2" customWidth="1"/>
    <col min="6" max="6" width="8.25390625" style="2" customWidth="1"/>
    <col min="7" max="10" width="5.625" style="2" customWidth="1"/>
    <col min="11" max="11" width="5.625" style="4" customWidth="1"/>
    <col min="12" max="16" width="5.625" style="2" customWidth="1"/>
    <col min="17" max="17" width="5.625" style="4" customWidth="1"/>
    <col min="18" max="22" width="5.625" style="2" customWidth="1"/>
    <col min="23" max="23" width="5.625" style="4" customWidth="1"/>
    <col min="24" max="24" width="5.625" style="2" customWidth="1"/>
    <col min="25" max="25" width="1.12109375" style="2" customWidth="1"/>
    <col min="26" max="16384" width="9.00390625" style="2" customWidth="1"/>
  </cols>
  <sheetData>
    <row r="1" spans="1:26" s="1" customFormat="1" ht="19.5" customHeight="1">
      <c r="A1" s="14"/>
      <c r="B1" s="13"/>
      <c r="C1" s="13"/>
      <c r="D1" s="13"/>
      <c r="E1" s="13"/>
      <c r="F1" s="13"/>
      <c r="G1" s="38"/>
      <c r="H1" s="38"/>
      <c r="I1" s="38"/>
      <c r="J1" s="38"/>
      <c r="K1" s="39"/>
      <c r="L1" s="38"/>
      <c r="M1" s="38"/>
      <c r="N1" s="38"/>
      <c r="O1" s="38"/>
      <c r="P1" s="14"/>
      <c r="Q1" s="15"/>
      <c r="R1" s="14"/>
      <c r="S1" s="14"/>
      <c r="T1" s="14"/>
      <c r="U1" s="14"/>
      <c r="V1" s="14"/>
      <c r="W1" s="15"/>
      <c r="X1" s="14"/>
      <c r="Y1" s="14"/>
      <c r="Z1" s="14"/>
    </row>
    <row r="2" spans="1:26" s="1" customFormat="1" ht="19.5" customHeight="1">
      <c r="A2" s="14"/>
      <c r="B2" s="13"/>
      <c r="C2" s="13"/>
      <c r="D2" s="13"/>
      <c r="E2" s="13"/>
      <c r="F2" s="13"/>
      <c r="G2" s="38"/>
      <c r="H2" s="38"/>
      <c r="I2" s="38"/>
      <c r="J2" s="38"/>
      <c r="K2" s="39"/>
      <c r="L2" s="38"/>
      <c r="M2" s="38"/>
      <c r="N2" s="38"/>
      <c r="O2" s="38"/>
      <c r="P2" s="14"/>
      <c r="Q2" s="15"/>
      <c r="R2" s="14"/>
      <c r="S2" s="14"/>
      <c r="T2" s="14"/>
      <c r="U2" s="14"/>
      <c r="V2" s="14"/>
      <c r="W2" s="15"/>
      <c r="X2" s="14"/>
      <c r="Y2" s="14"/>
      <c r="Z2" s="14"/>
    </row>
    <row r="3" spans="1:26" s="1" customFormat="1" ht="19.5" customHeight="1">
      <c r="A3" s="14"/>
      <c r="B3" s="14"/>
      <c r="C3" s="16" t="s">
        <v>81</v>
      </c>
      <c r="D3" s="14"/>
      <c r="E3" s="18"/>
      <c r="F3" s="18"/>
      <c r="G3" s="18"/>
      <c r="H3" s="18"/>
      <c r="I3" s="18"/>
      <c r="J3" s="18"/>
      <c r="K3" s="19"/>
      <c r="L3" s="18"/>
      <c r="M3" s="18"/>
      <c r="N3" s="18"/>
      <c r="O3" s="18"/>
      <c r="P3" s="14"/>
      <c r="Q3" s="15"/>
      <c r="R3" s="14"/>
      <c r="S3" s="14"/>
      <c r="T3" s="14"/>
      <c r="U3" s="14"/>
      <c r="V3" s="14"/>
      <c r="W3" s="15"/>
      <c r="X3" s="14"/>
      <c r="Y3" s="14"/>
      <c r="Z3" s="14"/>
    </row>
    <row r="4" spans="1:26" s="1" customFormat="1" ht="19.5" customHeight="1">
      <c r="A4" s="14"/>
      <c r="B4" s="14"/>
      <c r="C4" s="16" t="s">
        <v>0</v>
      </c>
      <c r="D4" s="14"/>
      <c r="E4" s="18"/>
      <c r="F4" s="18"/>
      <c r="G4" s="18"/>
      <c r="H4" s="18"/>
      <c r="I4" s="18"/>
      <c r="J4" s="18"/>
      <c r="K4" s="19"/>
      <c r="L4" s="18"/>
      <c r="M4" s="18"/>
      <c r="N4" s="18"/>
      <c r="O4" s="18"/>
      <c r="P4" s="14"/>
      <c r="Q4" s="15"/>
      <c r="R4" s="14"/>
      <c r="S4" s="14"/>
      <c r="T4" s="14"/>
      <c r="U4" s="14"/>
      <c r="V4" s="14"/>
      <c r="W4" s="15"/>
      <c r="X4" s="14"/>
      <c r="Y4" s="14"/>
      <c r="Z4" s="14"/>
    </row>
    <row r="5" spans="1:26" ht="9.75" customHeight="1" thickBot="1">
      <c r="A5" s="21"/>
      <c r="B5" s="20"/>
      <c r="C5" s="20"/>
      <c r="D5" s="20"/>
      <c r="E5" s="20"/>
      <c r="F5" s="20"/>
      <c r="G5" s="40"/>
      <c r="H5" s="40"/>
      <c r="I5" s="40"/>
      <c r="J5" s="40"/>
      <c r="K5" s="41"/>
      <c r="L5" s="40"/>
      <c r="M5" s="40"/>
      <c r="N5" s="40"/>
      <c r="O5" s="40"/>
      <c r="P5" s="21"/>
      <c r="Q5" s="22"/>
      <c r="R5" s="21"/>
      <c r="S5" s="21"/>
      <c r="T5" s="21"/>
      <c r="U5" s="21"/>
      <c r="V5" s="21"/>
      <c r="W5" s="22"/>
      <c r="X5" s="21"/>
      <c r="Y5" s="21"/>
      <c r="Z5" s="21"/>
    </row>
    <row r="6" spans="1:26" ht="19.5" customHeight="1">
      <c r="A6" s="21"/>
      <c r="B6" s="260" t="s">
        <v>1</v>
      </c>
      <c r="C6" s="262" t="s">
        <v>20</v>
      </c>
      <c r="D6" s="262" t="s">
        <v>2</v>
      </c>
      <c r="E6" s="262" t="s">
        <v>3</v>
      </c>
      <c r="F6" s="264" t="s">
        <v>66</v>
      </c>
      <c r="G6" s="266" t="s">
        <v>24</v>
      </c>
      <c r="H6" s="267"/>
      <c r="I6" s="267"/>
      <c r="J6" s="267"/>
      <c r="K6" s="267"/>
      <c r="L6" s="268"/>
      <c r="M6" s="266" t="s">
        <v>25</v>
      </c>
      <c r="N6" s="216"/>
      <c r="O6" s="216"/>
      <c r="P6" s="216"/>
      <c r="Q6" s="216"/>
      <c r="R6" s="217"/>
      <c r="S6" s="266" t="s">
        <v>26</v>
      </c>
      <c r="T6" s="267"/>
      <c r="U6" s="267"/>
      <c r="V6" s="267"/>
      <c r="W6" s="267"/>
      <c r="X6" s="268"/>
      <c r="Y6" s="21"/>
      <c r="Z6" s="21"/>
    </row>
    <row r="7" spans="1:26" ht="30" customHeight="1">
      <c r="A7" s="21"/>
      <c r="B7" s="261"/>
      <c r="C7" s="263"/>
      <c r="D7" s="263"/>
      <c r="E7" s="263"/>
      <c r="F7" s="265"/>
      <c r="G7" s="253" t="s">
        <v>7</v>
      </c>
      <c r="H7" s="254"/>
      <c r="I7" s="255" t="s">
        <v>35</v>
      </c>
      <c r="J7" s="256"/>
      <c r="K7" s="255" t="s">
        <v>8</v>
      </c>
      <c r="L7" s="214"/>
      <c r="M7" s="253" t="s">
        <v>7</v>
      </c>
      <c r="N7" s="254"/>
      <c r="O7" s="255" t="s">
        <v>35</v>
      </c>
      <c r="P7" s="256"/>
      <c r="Q7" s="255" t="s">
        <v>8</v>
      </c>
      <c r="R7" s="214"/>
      <c r="S7" s="253" t="s">
        <v>7</v>
      </c>
      <c r="T7" s="254"/>
      <c r="U7" s="255" t="s">
        <v>35</v>
      </c>
      <c r="V7" s="256"/>
      <c r="W7" s="255" t="s">
        <v>8</v>
      </c>
      <c r="X7" s="214"/>
      <c r="Y7" s="21"/>
      <c r="Z7" s="21"/>
    </row>
    <row r="8" spans="1:26" ht="12.75" customHeight="1">
      <c r="A8" s="21"/>
      <c r="B8" s="226"/>
      <c r="C8" s="229"/>
      <c r="D8" s="229"/>
      <c r="E8" s="229"/>
      <c r="F8" s="232"/>
      <c r="G8" s="162" t="s">
        <v>36</v>
      </c>
      <c r="H8" s="163" t="s">
        <v>37</v>
      </c>
      <c r="I8" s="164" t="s">
        <v>36</v>
      </c>
      <c r="J8" s="165" t="s">
        <v>37</v>
      </c>
      <c r="K8" s="166" t="s">
        <v>36</v>
      </c>
      <c r="L8" s="165" t="s">
        <v>37</v>
      </c>
      <c r="M8" s="162" t="s">
        <v>36</v>
      </c>
      <c r="N8" s="163" t="s">
        <v>37</v>
      </c>
      <c r="O8" s="164" t="s">
        <v>36</v>
      </c>
      <c r="P8" s="165" t="s">
        <v>37</v>
      </c>
      <c r="Q8" s="166" t="s">
        <v>36</v>
      </c>
      <c r="R8" s="165" t="s">
        <v>37</v>
      </c>
      <c r="S8" s="162" t="s">
        <v>36</v>
      </c>
      <c r="T8" s="163" t="s">
        <v>37</v>
      </c>
      <c r="U8" s="164" t="s">
        <v>36</v>
      </c>
      <c r="V8" s="165" t="s">
        <v>37</v>
      </c>
      <c r="W8" s="166" t="s">
        <v>36</v>
      </c>
      <c r="X8" s="167" t="s">
        <v>37</v>
      </c>
      <c r="Y8" s="21"/>
      <c r="Z8" s="21"/>
    </row>
    <row r="9" spans="1:26" ht="24.75" customHeight="1">
      <c r="A9" s="21"/>
      <c r="B9" s="223" t="s">
        <v>9</v>
      </c>
      <c r="C9" s="28">
        <v>1</v>
      </c>
      <c r="D9" s="29" t="s">
        <v>10</v>
      </c>
      <c r="E9" s="29" t="s">
        <v>11</v>
      </c>
      <c r="F9" s="30">
        <v>0.787</v>
      </c>
      <c r="G9" s="84"/>
      <c r="H9" s="85"/>
      <c r="I9" s="75">
        <f aca="true" t="shared" si="0" ref="I9:I15">G9*$F9</f>
        <v>0</v>
      </c>
      <c r="J9" s="76">
        <f aca="true" t="shared" si="1" ref="J9:J15">H9*$F9</f>
        <v>0</v>
      </c>
      <c r="K9" s="69"/>
      <c r="L9" s="70"/>
      <c r="M9" s="86"/>
      <c r="N9" s="85"/>
      <c r="O9" s="75">
        <f aca="true" t="shared" si="2" ref="O9:O15">M9*$F9</f>
        <v>0</v>
      </c>
      <c r="P9" s="76">
        <f aca="true" t="shared" si="3" ref="P9:P15">N9*$F9</f>
        <v>0</v>
      </c>
      <c r="Q9" s="69"/>
      <c r="R9" s="70"/>
      <c r="S9" s="86"/>
      <c r="T9" s="85"/>
      <c r="U9" s="75">
        <f aca="true" t="shared" si="4" ref="U9:U15">S9*$F9</f>
        <v>0</v>
      </c>
      <c r="V9" s="76">
        <f aca="true" t="shared" si="5" ref="V9:V15">T9*$F9</f>
        <v>0</v>
      </c>
      <c r="W9" s="69"/>
      <c r="X9" s="70"/>
      <c r="Y9" s="21"/>
      <c r="Z9" s="21"/>
    </row>
    <row r="10" spans="1:26" ht="24.75" customHeight="1">
      <c r="A10" s="21"/>
      <c r="B10" s="223"/>
      <c r="C10" s="28">
        <v>2</v>
      </c>
      <c r="D10" s="29" t="s">
        <v>12</v>
      </c>
      <c r="E10" s="29" t="s">
        <v>23</v>
      </c>
      <c r="F10" s="30">
        <v>2.227</v>
      </c>
      <c r="G10" s="84"/>
      <c r="H10" s="85"/>
      <c r="I10" s="75">
        <f t="shared" si="0"/>
        <v>0</v>
      </c>
      <c r="J10" s="76">
        <f t="shared" si="1"/>
        <v>0</v>
      </c>
      <c r="K10" s="69"/>
      <c r="L10" s="70"/>
      <c r="M10" s="86"/>
      <c r="N10" s="85"/>
      <c r="O10" s="75">
        <f t="shared" si="2"/>
        <v>0</v>
      </c>
      <c r="P10" s="76">
        <f t="shared" si="3"/>
        <v>0</v>
      </c>
      <c r="Q10" s="69"/>
      <c r="R10" s="70"/>
      <c r="S10" s="86"/>
      <c r="T10" s="85"/>
      <c r="U10" s="75">
        <f t="shared" si="4"/>
        <v>0</v>
      </c>
      <c r="V10" s="76">
        <f t="shared" si="5"/>
        <v>0</v>
      </c>
      <c r="W10" s="69"/>
      <c r="X10" s="70"/>
      <c r="Y10" s="21"/>
      <c r="Z10" s="21"/>
    </row>
    <row r="11" spans="1:26" ht="24.75" customHeight="1">
      <c r="A11" s="21"/>
      <c r="B11" s="223"/>
      <c r="C11" s="28">
        <v>3</v>
      </c>
      <c r="D11" s="29" t="s">
        <v>64</v>
      </c>
      <c r="E11" s="29" t="s">
        <v>61</v>
      </c>
      <c r="F11" s="190">
        <v>6</v>
      </c>
      <c r="G11" s="84"/>
      <c r="H11" s="85"/>
      <c r="I11" s="75">
        <f t="shared" si="0"/>
        <v>0</v>
      </c>
      <c r="J11" s="76">
        <f t="shared" si="1"/>
        <v>0</v>
      </c>
      <c r="K11" s="69"/>
      <c r="L11" s="70"/>
      <c r="M11" s="86"/>
      <c r="N11" s="85"/>
      <c r="O11" s="75">
        <f t="shared" si="2"/>
        <v>0</v>
      </c>
      <c r="P11" s="76">
        <f t="shared" si="3"/>
        <v>0</v>
      </c>
      <c r="Q11" s="69"/>
      <c r="R11" s="70"/>
      <c r="S11" s="86"/>
      <c r="T11" s="85"/>
      <c r="U11" s="75">
        <f t="shared" si="4"/>
        <v>0</v>
      </c>
      <c r="V11" s="76">
        <f t="shared" si="5"/>
        <v>0</v>
      </c>
      <c r="W11" s="69"/>
      <c r="X11" s="70"/>
      <c r="Y11" s="21"/>
      <c r="Z11" s="21"/>
    </row>
    <row r="12" spans="1:26" ht="24.75" customHeight="1">
      <c r="A12" s="21"/>
      <c r="B12" s="223"/>
      <c r="C12" s="28">
        <v>4</v>
      </c>
      <c r="D12" s="29" t="s">
        <v>13</v>
      </c>
      <c r="E12" s="29" t="s">
        <v>61</v>
      </c>
      <c r="F12" s="209">
        <v>0.88</v>
      </c>
      <c r="G12" s="84"/>
      <c r="H12" s="85"/>
      <c r="I12" s="75">
        <f t="shared" si="0"/>
        <v>0</v>
      </c>
      <c r="J12" s="76">
        <f t="shared" si="1"/>
        <v>0</v>
      </c>
      <c r="K12" s="69"/>
      <c r="L12" s="70"/>
      <c r="M12" s="86"/>
      <c r="N12" s="85"/>
      <c r="O12" s="75">
        <f t="shared" si="2"/>
        <v>0</v>
      </c>
      <c r="P12" s="76">
        <f t="shared" si="3"/>
        <v>0</v>
      </c>
      <c r="Q12" s="69"/>
      <c r="R12" s="70"/>
      <c r="S12" s="86"/>
      <c r="T12" s="85"/>
      <c r="U12" s="75">
        <f t="shared" si="4"/>
        <v>0</v>
      </c>
      <c r="V12" s="76">
        <f t="shared" si="5"/>
        <v>0</v>
      </c>
      <c r="W12" s="69"/>
      <c r="X12" s="70"/>
      <c r="Y12" s="21"/>
      <c r="Z12" s="21"/>
    </row>
    <row r="13" spans="1:26" ht="24.75" customHeight="1">
      <c r="A13" s="21"/>
      <c r="B13" s="223"/>
      <c r="C13" s="28">
        <v>5</v>
      </c>
      <c r="D13" s="29" t="s">
        <v>14</v>
      </c>
      <c r="E13" s="29" t="s">
        <v>15</v>
      </c>
      <c r="F13" s="30">
        <v>2.49</v>
      </c>
      <c r="G13" s="84"/>
      <c r="H13" s="85"/>
      <c r="I13" s="75">
        <f t="shared" si="0"/>
        <v>0</v>
      </c>
      <c r="J13" s="76">
        <f t="shared" si="1"/>
        <v>0</v>
      </c>
      <c r="K13" s="69"/>
      <c r="L13" s="70"/>
      <c r="M13" s="86"/>
      <c r="N13" s="85"/>
      <c r="O13" s="75">
        <f t="shared" si="2"/>
        <v>0</v>
      </c>
      <c r="P13" s="76">
        <f t="shared" si="3"/>
        <v>0</v>
      </c>
      <c r="Q13" s="69"/>
      <c r="R13" s="70"/>
      <c r="S13" s="86"/>
      <c r="T13" s="85"/>
      <c r="U13" s="75">
        <f t="shared" si="4"/>
        <v>0</v>
      </c>
      <c r="V13" s="76">
        <f t="shared" si="5"/>
        <v>0</v>
      </c>
      <c r="W13" s="69"/>
      <c r="X13" s="70"/>
      <c r="Y13" s="21"/>
      <c r="Z13" s="21"/>
    </row>
    <row r="14" spans="1:26" ht="24.75" customHeight="1">
      <c r="A14" s="21"/>
      <c r="B14" s="223"/>
      <c r="C14" s="28">
        <v>6</v>
      </c>
      <c r="D14" s="29" t="s">
        <v>47</v>
      </c>
      <c r="E14" s="29" t="s">
        <v>48</v>
      </c>
      <c r="F14" s="30">
        <v>2.58</v>
      </c>
      <c r="G14" s="84"/>
      <c r="H14" s="85"/>
      <c r="I14" s="75">
        <f t="shared" si="0"/>
        <v>0</v>
      </c>
      <c r="J14" s="76">
        <f t="shared" si="1"/>
        <v>0</v>
      </c>
      <c r="K14" s="69"/>
      <c r="L14" s="70"/>
      <c r="M14" s="86"/>
      <c r="N14" s="85"/>
      <c r="O14" s="75">
        <f t="shared" si="2"/>
        <v>0</v>
      </c>
      <c r="P14" s="76">
        <f t="shared" si="3"/>
        <v>0</v>
      </c>
      <c r="Q14" s="69"/>
      <c r="R14" s="70"/>
      <c r="S14" s="86"/>
      <c r="T14" s="85"/>
      <c r="U14" s="75">
        <f t="shared" si="4"/>
        <v>0</v>
      </c>
      <c r="V14" s="76">
        <f t="shared" si="5"/>
        <v>0</v>
      </c>
      <c r="W14" s="69"/>
      <c r="X14" s="70"/>
      <c r="Y14" s="21"/>
      <c r="Z14" s="21"/>
    </row>
    <row r="15" spans="1:26" ht="24.75" customHeight="1" thickBot="1">
      <c r="A15" s="21"/>
      <c r="B15" s="223"/>
      <c r="C15" s="28">
        <v>7</v>
      </c>
      <c r="D15" s="29" t="s">
        <v>16</v>
      </c>
      <c r="E15" s="29" t="s">
        <v>62</v>
      </c>
      <c r="F15" s="30">
        <v>2.32</v>
      </c>
      <c r="G15" s="84"/>
      <c r="H15" s="85"/>
      <c r="I15" s="75">
        <f t="shared" si="0"/>
        <v>0</v>
      </c>
      <c r="J15" s="76">
        <f t="shared" si="1"/>
        <v>0</v>
      </c>
      <c r="K15" s="69"/>
      <c r="L15" s="70"/>
      <c r="M15" s="86"/>
      <c r="N15" s="85"/>
      <c r="O15" s="75">
        <f t="shared" si="2"/>
        <v>0</v>
      </c>
      <c r="P15" s="76">
        <f t="shared" si="3"/>
        <v>0</v>
      </c>
      <c r="Q15" s="69"/>
      <c r="R15" s="70"/>
      <c r="S15" s="86"/>
      <c r="T15" s="85"/>
      <c r="U15" s="75">
        <f t="shared" si="4"/>
        <v>0</v>
      </c>
      <c r="V15" s="76">
        <f t="shared" si="5"/>
        <v>0</v>
      </c>
      <c r="W15" s="69"/>
      <c r="X15" s="70"/>
      <c r="Y15" s="21"/>
      <c r="Z15" s="21"/>
    </row>
    <row r="16" spans="1:26" s="4" customFormat="1" ht="24.75" customHeight="1" thickBot="1">
      <c r="A16" s="22"/>
      <c r="B16" s="257" t="s">
        <v>17</v>
      </c>
      <c r="C16" s="258"/>
      <c r="D16" s="258"/>
      <c r="E16" s="258"/>
      <c r="F16" s="259"/>
      <c r="G16" s="168" t="s">
        <v>45</v>
      </c>
      <c r="H16" s="169" t="s">
        <v>44</v>
      </c>
      <c r="I16" s="170">
        <f>SUM(I9:I15)</f>
        <v>0</v>
      </c>
      <c r="J16" s="171">
        <f>SUM(J9:J15)</f>
        <v>0</v>
      </c>
      <c r="K16" s="172">
        <f>SUM(K9:K15)</f>
        <v>0</v>
      </c>
      <c r="L16" s="173">
        <f>SUM(L9:L15)</f>
        <v>0</v>
      </c>
      <c r="M16" s="174" t="s">
        <v>44</v>
      </c>
      <c r="N16" s="169" t="s">
        <v>44</v>
      </c>
      <c r="O16" s="170">
        <f>SUM(O9:O15)</f>
        <v>0</v>
      </c>
      <c r="P16" s="171">
        <f>SUM(P9:P15)</f>
        <v>0</v>
      </c>
      <c r="Q16" s="172">
        <f>SUM(Q9:Q15)</f>
        <v>0</v>
      </c>
      <c r="R16" s="173">
        <f>SUM(R9:R15)</f>
        <v>0</v>
      </c>
      <c r="S16" s="174" t="s">
        <v>44</v>
      </c>
      <c r="T16" s="169" t="s">
        <v>44</v>
      </c>
      <c r="U16" s="170">
        <f>SUM(U9:U15)</f>
        <v>0</v>
      </c>
      <c r="V16" s="171">
        <f>SUM(V9:V15)</f>
        <v>0</v>
      </c>
      <c r="W16" s="172">
        <f>SUM(W9:W15)</f>
        <v>0</v>
      </c>
      <c r="X16" s="173">
        <f>SUM(X9:X15)</f>
        <v>0</v>
      </c>
      <c r="Y16" s="22"/>
      <c r="Z16" s="22"/>
    </row>
    <row r="17" spans="1:26" ht="3" customHeight="1">
      <c r="A17" s="21"/>
      <c r="C17" s="21"/>
      <c r="D17" s="21"/>
      <c r="E17" s="21"/>
      <c r="F17" s="21"/>
      <c r="G17" s="21"/>
      <c r="H17" s="42"/>
      <c r="I17" s="42"/>
      <c r="J17" s="32"/>
      <c r="K17" s="43"/>
      <c r="L17" s="42"/>
      <c r="M17" s="21"/>
      <c r="N17" s="21"/>
      <c r="O17" s="21"/>
      <c r="P17" s="21"/>
      <c r="Q17" s="22"/>
      <c r="R17" s="21"/>
      <c r="S17" s="21"/>
      <c r="T17" s="21"/>
      <c r="U17" s="21"/>
      <c r="V17" s="21"/>
      <c r="W17" s="22"/>
      <c r="X17" s="21"/>
      <c r="Y17" s="21"/>
      <c r="Z17" s="21"/>
    </row>
    <row r="18" spans="1:26" ht="13.5" customHeight="1">
      <c r="A18" s="21"/>
      <c r="B18" s="208" t="s">
        <v>76</v>
      </c>
      <c r="C18" s="21"/>
      <c r="D18" s="21"/>
      <c r="E18" s="21"/>
      <c r="F18" s="21"/>
      <c r="G18" s="21"/>
      <c r="H18" s="42"/>
      <c r="I18" s="42"/>
      <c r="J18" s="32"/>
      <c r="K18" s="43"/>
      <c r="L18" s="42"/>
      <c r="M18" s="21"/>
      <c r="N18" s="21"/>
      <c r="O18" s="21"/>
      <c r="P18" s="21"/>
      <c r="Q18" s="22"/>
      <c r="R18" s="21"/>
      <c r="S18" s="21"/>
      <c r="T18" s="21"/>
      <c r="U18" s="21"/>
      <c r="V18" s="21"/>
      <c r="W18" s="22"/>
      <c r="X18" s="21"/>
      <c r="Y18" s="21"/>
      <c r="Z18" s="21"/>
    </row>
    <row r="19" spans="1:26" ht="13.5" customHeight="1">
      <c r="A19" s="21"/>
      <c r="B19" s="208" t="s">
        <v>77</v>
      </c>
      <c r="C19" s="21"/>
      <c r="D19" s="21"/>
      <c r="E19" s="21"/>
      <c r="F19" s="21"/>
      <c r="G19" s="21"/>
      <c r="H19" s="42"/>
      <c r="I19" s="42"/>
      <c r="J19" s="32"/>
      <c r="K19" s="43"/>
      <c r="L19" s="42"/>
      <c r="M19" s="21"/>
      <c r="N19" s="21"/>
      <c r="O19" s="21"/>
      <c r="P19" s="21"/>
      <c r="Q19" s="22"/>
      <c r="R19" s="21"/>
      <c r="S19" s="21"/>
      <c r="T19" s="21"/>
      <c r="U19" s="21"/>
      <c r="V19" s="21"/>
      <c r="W19" s="22"/>
      <c r="X19" s="21"/>
      <c r="Y19" s="21"/>
      <c r="Z19" s="21"/>
    </row>
    <row r="20" spans="1:26" ht="13.5" customHeight="1">
      <c r="A20" s="21"/>
      <c r="B20" s="208" t="s">
        <v>78</v>
      </c>
      <c r="C20" s="21"/>
      <c r="D20" s="21"/>
      <c r="E20" s="21"/>
      <c r="F20" s="21"/>
      <c r="G20" s="21"/>
      <c r="H20" s="42"/>
      <c r="I20" s="42"/>
      <c r="J20" s="32"/>
      <c r="K20" s="43"/>
      <c r="L20" s="42"/>
      <c r="M20" s="21"/>
      <c r="N20" s="21"/>
      <c r="O20" s="21"/>
      <c r="P20" s="21"/>
      <c r="Q20" s="22"/>
      <c r="R20" s="21"/>
      <c r="S20" s="21"/>
      <c r="T20" s="21"/>
      <c r="U20" s="21"/>
      <c r="V20" s="21"/>
      <c r="W20" s="22"/>
      <c r="X20" s="21"/>
      <c r="Y20" s="21"/>
      <c r="Z20" s="21"/>
    </row>
    <row r="21" spans="1:26" ht="13.5" customHeight="1">
      <c r="A21" s="21"/>
      <c r="B21" s="208" t="s">
        <v>79</v>
      </c>
      <c r="C21" s="21"/>
      <c r="D21" s="21"/>
      <c r="E21" s="21"/>
      <c r="F21" s="21"/>
      <c r="G21" s="21"/>
      <c r="H21" s="21"/>
      <c r="I21" s="21"/>
      <c r="J21" s="21"/>
      <c r="K21" s="22"/>
      <c r="L21" s="21"/>
      <c r="M21" s="21"/>
      <c r="N21" s="21"/>
      <c r="O21" s="21"/>
      <c r="P21" s="21"/>
      <c r="Q21" s="22"/>
      <c r="R21" s="21"/>
      <c r="S21" s="21"/>
      <c r="T21" s="21"/>
      <c r="U21" s="21"/>
      <c r="V21" s="21"/>
      <c r="W21" s="22"/>
      <c r="X21" s="21"/>
      <c r="Y21" s="21"/>
      <c r="Z21" s="21"/>
    </row>
    <row r="22" spans="1:26" ht="13.5" customHeight="1">
      <c r="A22" s="21"/>
      <c r="B22" s="208" t="s">
        <v>80</v>
      </c>
      <c r="C22" s="21"/>
      <c r="D22" s="21"/>
      <c r="E22" s="21"/>
      <c r="F22" s="21"/>
      <c r="G22" s="21"/>
      <c r="H22" s="21"/>
      <c r="I22" s="21"/>
      <c r="J22" s="21"/>
      <c r="K22" s="22"/>
      <c r="L22" s="21"/>
      <c r="M22" s="21"/>
      <c r="N22" s="21"/>
      <c r="O22" s="21"/>
      <c r="P22" s="21"/>
      <c r="Q22" s="22"/>
      <c r="R22" s="21"/>
      <c r="S22" s="21"/>
      <c r="T22" s="21"/>
      <c r="U22" s="21"/>
      <c r="V22" s="21"/>
      <c r="W22" s="22"/>
      <c r="X22" s="21"/>
      <c r="Y22" s="21"/>
      <c r="Z22" s="21"/>
    </row>
    <row r="23" spans="1:26" ht="13.5" customHeight="1">
      <c r="A23" s="21"/>
      <c r="B23" s="208" t="s">
        <v>75</v>
      </c>
      <c r="C23" s="21"/>
      <c r="D23" s="21"/>
      <c r="E23" s="21"/>
      <c r="F23" s="21"/>
      <c r="G23" s="21"/>
      <c r="H23" s="21"/>
      <c r="I23" s="21"/>
      <c r="J23" s="21"/>
      <c r="K23" s="22"/>
      <c r="L23" s="21"/>
      <c r="M23" s="21"/>
      <c r="N23" s="21"/>
      <c r="O23" s="21"/>
      <c r="P23" s="21"/>
      <c r="Q23" s="22"/>
      <c r="R23" s="21"/>
      <c r="S23" s="21"/>
      <c r="T23" s="21"/>
      <c r="U23" s="21"/>
      <c r="V23" s="21"/>
      <c r="W23" s="22"/>
      <c r="X23" s="21"/>
      <c r="Y23" s="21"/>
      <c r="Z23" s="21"/>
    </row>
    <row r="24" spans="1:26" s="1" customFormat="1" ht="13.5" customHeight="1">
      <c r="A24" s="14"/>
      <c r="B24" s="50"/>
      <c r="C24" s="33"/>
      <c r="D24" s="14"/>
      <c r="E24" s="14"/>
      <c r="F24" s="14"/>
      <c r="G24" s="14"/>
      <c r="H24" s="14"/>
      <c r="I24" s="14"/>
      <c r="J24" s="14"/>
      <c r="K24" s="15"/>
      <c r="L24" s="14"/>
      <c r="M24" s="14"/>
      <c r="N24" s="14"/>
      <c r="O24" s="14"/>
      <c r="P24" s="14"/>
      <c r="Q24" s="15"/>
      <c r="R24" s="14"/>
      <c r="S24" s="14"/>
      <c r="T24" s="14"/>
      <c r="U24" s="14"/>
      <c r="V24" s="14"/>
      <c r="W24" s="15"/>
      <c r="X24" s="14"/>
      <c r="Y24" s="14"/>
      <c r="Z24" s="14"/>
    </row>
    <row r="25" spans="2:23" s="14" customFormat="1" ht="13.5" customHeight="1">
      <c r="B25" s="54" t="s">
        <v>18</v>
      </c>
      <c r="C25" s="33"/>
      <c r="K25" s="15"/>
      <c r="Q25" s="15"/>
      <c r="W25" s="15"/>
    </row>
    <row r="26" spans="2:23" s="14" customFormat="1" ht="13.5" customHeight="1">
      <c r="B26" s="34" t="s">
        <v>46</v>
      </c>
      <c r="K26" s="15"/>
      <c r="Q26" s="15"/>
      <c r="W26" s="15"/>
    </row>
    <row r="27" spans="2:23" s="14" customFormat="1" ht="13.5" customHeight="1">
      <c r="B27" s="35" t="s">
        <v>59</v>
      </c>
      <c r="K27" s="15"/>
      <c r="Q27" s="15"/>
      <c r="W27" s="15"/>
    </row>
    <row r="28" spans="2:23" s="14" customFormat="1" ht="13.5" customHeight="1">
      <c r="B28" s="35" t="s">
        <v>56</v>
      </c>
      <c r="K28" s="15"/>
      <c r="Q28" s="15"/>
      <c r="W28" s="15"/>
    </row>
    <row r="29" spans="2:23" s="14" customFormat="1" ht="13.5" customHeight="1">
      <c r="B29" s="36"/>
      <c r="K29" s="15"/>
      <c r="Q29" s="15"/>
      <c r="W29" s="15"/>
    </row>
    <row r="30" spans="2:23" s="14" customFormat="1" ht="13.5" customHeight="1">
      <c r="B30" s="54" t="s">
        <v>19</v>
      </c>
      <c r="K30" s="15"/>
      <c r="Q30" s="15"/>
      <c r="W30" s="15"/>
    </row>
    <row r="31" spans="2:23" s="14" customFormat="1" ht="13.5" customHeight="1">
      <c r="B31" s="36" t="s">
        <v>57</v>
      </c>
      <c r="K31" s="15"/>
      <c r="Q31" s="15"/>
      <c r="W31" s="15"/>
    </row>
    <row r="32" spans="2:23" s="14" customFormat="1" ht="13.5" customHeight="1">
      <c r="B32" s="36" t="s">
        <v>58</v>
      </c>
      <c r="K32" s="15"/>
      <c r="Q32" s="15"/>
      <c r="W32" s="15"/>
    </row>
    <row r="33" spans="2:23" s="14" customFormat="1" ht="13.5" customHeight="1">
      <c r="B33" s="36" t="s">
        <v>50</v>
      </c>
      <c r="K33" s="15"/>
      <c r="Q33" s="15"/>
      <c r="W33" s="15"/>
    </row>
    <row r="34" spans="1:26" ht="13.5" customHeight="1">
      <c r="A34" s="21"/>
      <c r="B34" s="31"/>
      <c r="C34" s="21"/>
      <c r="D34" s="21"/>
      <c r="E34" s="21"/>
      <c r="F34" s="21"/>
      <c r="G34" s="21"/>
      <c r="H34" s="21"/>
      <c r="I34" s="21"/>
      <c r="J34" s="21"/>
      <c r="K34" s="22"/>
      <c r="L34" s="21"/>
      <c r="M34" s="21"/>
      <c r="N34" s="21"/>
      <c r="O34" s="21"/>
      <c r="P34" s="21"/>
      <c r="Q34" s="22"/>
      <c r="R34" s="21"/>
      <c r="S34" s="21"/>
      <c r="T34" s="21"/>
      <c r="U34" s="21"/>
      <c r="V34" s="21"/>
      <c r="W34" s="22"/>
      <c r="X34" s="21"/>
      <c r="Y34" s="21"/>
      <c r="Z34" s="21"/>
    </row>
    <row r="35" spans="1:26" ht="13.5">
      <c r="A35" s="21"/>
      <c r="B35" s="175"/>
      <c r="C35" s="21"/>
      <c r="D35" s="21"/>
      <c r="E35" s="21"/>
      <c r="F35" s="21"/>
      <c r="G35" s="21"/>
      <c r="H35" s="21"/>
      <c r="I35" s="21"/>
      <c r="J35" s="21"/>
      <c r="K35" s="22"/>
      <c r="L35" s="21"/>
      <c r="M35" s="21"/>
      <c r="N35" s="21"/>
      <c r="O35" s="21"/>
      <c r="P35" s="21"/>
      <c r="Q35" s="22"/>
      <c r="R35" s="21"/>
      <c r="S35" s="21"/>
      <c r="T35" s="21"/>
      <c r="U35" s="21"/>
      <c r="V35" s="21"/>
      <c r="W35" s="22"/>
      <c r="X35" s="21"/>
      <c r="Y35" s="21"/>
      <c r="Z35" s="21"/>
    </row>
    <row r="36" spans="1:26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1"/>
      <c r="M36" s="21"/>
      <c r="N36" s="21"/>
      <c r="O36" s="21"/>
      <c r="P36" s="21"/>
      <c r="Q36" s="22"/>
      <c r="R36" s="21"/>
      <c r="S36" s="21"/>
      <c r="T36" s="21"/>
      <c r="U36" s="21"/>
      <c r="V36" s="21"/>
      <c r="W36" s="22"/>
      <c r="X36" s="21"/>
      <c r="Y36" s="21"/>
      <c r="Z36" s="21"/>
    </row>
    <row r="37" spans="1:26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1"/>
      <c r="M37" s="21"/>
      <c r="N37" s="21"/>
      <c r="O37" s="21"/>
      <c r="P37" s="21"/>
      <c r="Q37" s="22"/>
      <c r="R37" s="21"/>
      <c r="S37" s="21"/>
      <c r="T37" s="21"/>
      <c r="U37" s="21"/>
      <c r="V37" s="21"/>
      <c r="W37" s="22"/>
      <c r="X37" s="21"/>
      <c r="Y37" s="21"/>
      <c r="Z37" s="21"/>
    </row>
    <row r="38" spans="1:26" ht="11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1"/>
      <c r="M38" s="21"/>
      <c r="N38" s="21"/>
      <c r="O38" s="21"/>
      <c r="P38" s="21"/>
      <c r="Q38" s="22"/>
      <c r="R38" s="21"/>
      <c r="S38" s="21"/>
      <c r="T38" s="21"/>
      <c r="U38" s="21"/>
      <c r="V38" s="21"/>
      <c r="W38" s="22"/>
      <c r="X38" s="21"/>
      <c r="Y38" s="21"/>
      <c r="Z38" s="21"/>
    </row>
    <row r="39" spans="1:26" ht="11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1"/>
      <c r="M39" s="21"/>
      <c r="N39" s="21"/>
      <c r="O39" s="21"/>
      <c r="P39" s="21"/>
      <c r="Q39" s="22"/>
      <c r="R39" s="21"/>
      <c r="S39" s="21"/>
      <c r="T39" s="21"/>
      <c r="U39" s="21"/>
      <c r="V39" s="21"/>
      <c r="W39" s="22"/>
      <c r="X39" s="21"/>
      <c r="Y39" s="21"/>
      <c r="Z39" s="21"/>
    </row>
    <row r="40" spans="1:26" ht="11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1"/>
      <c r="M40" s="21"/>
      <c r="N40" s="21"/>
      <c r="O40" s="21"/>
      <c r="P40" s="21"/>
      <c r="Q40" s="22"/>
      <c r="R40" s="21"/>
      <c r="S40" s="21"/>
      <c r="T40" s="21"/>
      <c r="U40" s="21"/>
      <c r="V40" s="21"/>
      <c r="W40" s="22"/>
      <c r="X40" s="21"/>
      <c r="Y40" s="21"/>
      <c r="Z40" s="21"/>
    </row>
    <row r="41" spans="1:26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1"/>
      <c r="M41" s="21"/>
      <c r="N41" s="21"/>
      <c r="O41" s="21"/>
      <c r="P41" s="21"/>
      <c r="Q41" s="22"/>
      <c r="R41" s="21"/>
      <c r="S41" s="21"/>
      <c r="T41" s="21"/>
      <c r="U41" s="21"/>
      <c r="V41" s="21"/>
      <c r="W41" s="22"/>
      <c r="X41" s="21"/>
      <c r="Y41" s="21"/>
      <c r="Z41" s="21"/>
    </row>
    <row r="42" spans="1:26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1"/>
      <c r="M42" s="21"/>
      <c r="N42" s="21"/>
      <c r="O42" s="21"/>
      <c r="P42" s="21"/>
      <c r="Q42" s="22"/>
      <c r="R42" s="21"/>
      <c r="S42" s="21"/>
      <c r="T42" s="21"/>
      <c r="U42" s="21"/>
      <c r="V42" s="21"/>
      <c r="W42" s="22"/>
      <c r="X42" s="21"/>
      <c r="Y42" s="21"/>
      <c r="Z42" s="21"/>
    </row>
    <row r="43" spans="1:26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1"/>
      <c r="M43" s="21"/>
      <c r="N43" s="21"/>
      <c r="O43" s="21"/>
      <c r="P43" s="21"/>
      <c r="Q43" s="22"/>
      <c r="R43" s="21"/>
      <c r="S43" s="21"/>
      <c r="T43" s="21"/>
      <c r="U43" s="21"/>
      <c r="V43" s="21"/>
      <c r="W43" s="22"/>
      <c r="X43" s="21"/>
      <c r="Y43" s="21"/>
      <c r="Z43" s="21"/>
    </row>
    <row r="44" spans="1:26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1"/>
      <c r="M44" s="21"/>
      <c r="N44" s="21"/>
      <c r="O44" s="21"/>
      <c r="P44" s="21"/>
      <c r="Q44" s="22"/>
      <c r="R44" s="21"/>
      <c r="S44" s="21"/>
      <c r="T44" s="21"/>
      <c r="U44" s="21"/>
      <c r="V44" s="21"/>
      <c r="W44" s="22"/>
      <c r="X44" s="21"/>
      <c r="Y44" s="21"/>
      <c r="Z44" s="21"/>
    </row>
    <row r="45" spans="1:26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21"/>
      <c r="O45" s="21"/>
      <c r="P45" s="21"/>
      <c r="Q45" s="22"/>
      <c r="R45" s="21"/>
      <c r="S45" s="21"/>
      <c r="T45" s="21"/>
      <c r="U45" s="21"/>
      <c r="V45" s="21"/>
      <c r="W45" s="22"/>
      <c r="X45" s="21"/>
      <c r="Y45" s="21"/>
      <c r="Z45" s="21"/>
    </row>
    <row r="46" spans="1:26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1"/>
      <c r="M46" s="21"/>
      <c r="N46" s="21"/>
      <c r="O46" s="21"/>
      <c r="P46" s="21"/>
      <c r="Q46" s="22"/>
      <c r="R46" s="21"/>
      <c r="S46" s="21"/>
      <c r="T46" s="21"/>
      <c r="U46" s="21"/>
      <c r="V46" s="21"/>
      <c r="W46" s="22"/>
      <c r="X46" s="21"/>
      <c r="Y46" s="21"/>
      <c r="Z46" s="21"/>
    </row>
    <row r="47" spans="1:26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1"/>
      <c r="M47" s="21"/>
      <c r="N47" s="21"/>
      <c r="O47" s="21"/>
      <c r="P47" s="21"/>
      <c r="Q47" s="22"/>
      <c r="R47" s="21"/>
      <c r="S47" s="21"/>
      <c r="T47" s="21"/>
      <c r="U47" s="21"/>
      <c r="V47" s="21"/>
      <c r="W47" s="22"/>
      <c r="X47" s="21"/>
      <c r="Y47" s="21"/>
      <c r="Z47" s="21"/>
    </row>
    <row r="48" spans="1:26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1"/>
      <c r="M48" s="21"/>
      <c r="N48" s="21"/>
      <c r="O48" s="21"/>
      <c r="P48" s="21"/>
      <c r="Q48" s="22"/>
      <c r="R48" s="21"/>
      <c r="S48" s="21"/>
      <c r="T48" s="21"/>
      <c r="U48" s="21"/>
      <c r="V48" s="21"/>
      <c r="W48" s="22"/>
      <c r="X48" s="21"/>
      <c r="Y48" s="21"/>
      <c r="Z48" s="21"/>
    </row>
    <row r="49" spans="1:26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2"/>
      <c r="R49" s="21"/>
      <c r="S49" s="21"/>
      <c r="T49" s="21"/>
      <c r="U49" s="21"/>
      <c r="V49" s="21"/>
      <c r="W49" s="22"/>
      <c r="X49" s="21"/>
      <c r="Y49" s="21"/>
      <c r="Z49" s="21"/>
    </row>
    <row r="50" spans="1:26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1"/>
      <c r="M50" s="21"/>
      <c r="N50" s="21"/>
      <c r="O50" s="21"/>
      <c r="P50" s="21"/>
      <c r="Q50" s="22"/>
      <c r="R50" s="21"/>
      <c r="S50" s="21"/>
      <c r="T50" s="21"/>
      <c r="U50" s="21"/>
      <c r="V50" s="21"/>
      <c r="W50" s="22"/>
      <c r="X50" s="21"/>
      <c r="Y50" s="21"/>
      <c r="Z50" s="21"/>
    </row>
    <row r="51" spans="1:26" ht="11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21"/>
      <c r="M51" s="21"/>
      <c r="N51" s="21"/>
      <c r="O51" s="21"/>
      <c r="P51" s="21"/>
      <c r="Q51" s="22"/>
      <c r="R51" s="21"/>
      <c r="S51" s="21"/>
      <c r="T51" s="21"/>
      <c r="U51" s="21"/>
      <c r="V51" s="21"/>
      <c r="W51" s="22"/>
      <c r="X51" s="21"/>
      <c r="Y51" s="21"/>
      <c r="Z51" s="21"/>
    </row>
    <row r="52" spans="1:26" ht="11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1"/>
      <c r="M52" s="21"/>
      <c r="N52" s="21"/>
      <c r="O52" s="21"/>
      <c r="P52" s="21"/>
      <c r="Q52" s="22"/>
      <c r="R52" s="21"/>
      <c r="S52" s="21"/>
      <c r="T52" s="21"/>
      <c r="U52" s="21"/>
      <c r="V52" s="21"/>
      <c r="W52" s="22"/>
      <c r="X52" s="21"/>
      <c r="Y52" s="21"/>
      <c r="Z52" s="21"/>
    </row>
    <row r="53" spans="1:26" ht="11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1"/>
      <c r="M53" s="21"/>
      <c r="N53" s="21"/>
      <c r="O53" s="21"/>
      <c r="P53" s="21"/>
      <c r="Q53" s="22"/>
      <c r="R53" s="21"/>
      <c r="S53" s="21"/>
      <c r="T53" s="21"/>
      <c r="U53" s="21"/>
      <c r="V53" s="21"/>
      <c r="W53" s="22"/>
      <c r="X53" s="21"/>
      <c r="Y53" s="21"/>
      <c r="Z53" s="21"/>
    </row>
    <row r="54" spans="1:26" ht="11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2"/>
      <c r="L54" s="21"/>
      <c r="M54" s="21"/>
      <c r="N54" s="21"/>
      <c r="O54" s="21"/>
      <c r="P54" s="21"/>
      <c r="Q54" s="22"/>
      <c r="R54" s="21"/>
      <c r="S54" s="21"/>
      <c r="T54" s="21"/>
      <c r="U54" s="21"/>
      <c r="V54" s="21"/>
      <c r="W54" s="22"/>
      <c r="X54" s="21"/>
      <c r="Y54" s="21"/>
      <c r="Z54" s="21"/>
    </row>
    <row r="55" spans="1:26" ht="11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1"/>
      <c r="M55" s="21"/>
      <c r="N55" s="21"/>
      <c r="O55" s="21"/>
      <c r="P55" s="21"/>
      <c r="Q55" s="22"/>
      <c r="R55" s="21"/>
      <c r="S55" s="21"/>
      <c r="T55" s="21"/>
      <c r="U55" s="21"/>
      <c r="V55" s="21"/>
      <c r="W55" s="22"/>
      <c r="X55" s="21"/>
      <c r="Y55" s="21"/>
      <c r="Z55" s="21"/>
    </row>
    <row r="56" spans="1:26" ht="11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1"/>
      <c r="M56" s="21"/>
      <c r="N56" s="21"/>
      <c r="O56" s="21"/>
      <c r="P56" s="21"/>
      <c r="Q56" s="22"/>
      <c r="R56" s="21"/>
      <c r="S56" s="21"/>
      <c r="T56" s="21"/>
      <c r="U56" s="21"/>
      <c r="V56" s="21"/>
      <c r="W56" s="22"/>
      <c r="X56" s="21"/>
      <c r="Y56" s="21"/>
      <c r="Z56" s="21"/>
    </row>
    <row r="57" spans="1:26" ht="11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1"/>
      <c r="M57" s="21"/>
      <c r="N57" s="21"/>
      <c r="O57" s="21"/>
      <c r="P57" s="21"/>
      <c r="Q57" s="22"/>
      <c r="R57" s="21"/>
      <c r="S57" s="21"/>
      <c r="T57" s="21"/>
      <c r="U57" s="21"/>
      <c r="V57" s="21"/>
      <c r="W57" s="22"/>
      <c r="X57" s="21"/>
      <c r="Y57" s="21"/>
      <c r="Z57" s="21"/>
    </row>
    <row r="58" spans="1:26" ht="11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2"/>
      <c r="L58" s="21"/>
      <c r="M58" s="21"/>
      <c r="N58" s="21"/>
      <c r="O58" s="21"/>
      <c r="P58" s="21"/>
      <c r="Q58" s="22"/>
      <c r="R58" s="21"/>
      <c r="S58" s="21"/>
      <c r="T58" s="21"/>
      <c r="U58" s="21"/>
      <c r="V58" s="21"/>
      <c r="W58" s="22"/>
      <c r="X58" s="21"/>
      <c r="Y58" s="21"/>
      <c r="Z58" s="21"/>
    </row>
    <row r="59" spans="1:26" ht="11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1"/>
      <c r="M59" s="21"/>
      <c r="N59" s="21"/>
      <c r="O59" s="21"/>
      <c r="P59" s="21"/>
      <c r="Q59" s="22"/>
      <c r="R59" s="21"/>
      <c r="S59" s="21"/>
      <c r="T59" s="21"/>
      <c r="U59" s="21"/>
      <c r="V59" s="21"/>
      <c r="W59" s="22"/>
      <c r="X59" s="21"/>
      <c r="Y59" s="21"/>
      <c r="Z59" s="21"/>
    </row>
    <row r="60" spans="1:26" ht="11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2"/>
      <c r="R60" s="21"/>
      <c r="S60" s="21"/>
      <c r="T60" s="21"/>
      <c r="U60" s="21"/>
      <c r="V60" s="21"/>
      <c r="W60" s="22"/>
      <c r="X60" s="21"/>
      <c r="Y60" s="21"/>
      <c r="Z60" s="21"/>
    </row>
    <row r="61" spans="1:26" ht="11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1"/>
      <c r="M61" s="21"/>
      <c r="N61" s="21"/>
      <c r="O61" s="21"/>
      <c r="P61" s="21"/>
      <c r="Q61" s="22"/>
      <c r="R61" s="21"/>
      <c r="S61" s="21"/>
      <c r="T61" s="21"/>
      <c r="U61" s="21"/>
      <c r="V61" s="21"/>
      <c r="W61" s="22"/>
      <c r="X61" s="21"/>
      <c r="Y61" s="21"/>
      <c r="Z61" s="21"/>
    </row>
    <row r="62" spans="1:26" ht="11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2"/>
      <c r="L62" s="21"/>
      <c r="M62" s="21"/>
      <c r="N62" s="21"/>
      <c r="O62" s="21"/>
      <c r="P62" s="21"/>
      <c r="Q62" s="22"/>
      <c r="R62" s="21"/>
      <c r="S62" s="21"/>
      <c r="T62" s="21"/>
      <c r="U62" s="21"/>
      <c r="V62" s="21"/>
      <c r="W62" s="22"/>
      <c r="X62" s="21"/>
      <c r="Y62" s="21"/>
      <c r="Z62" s="21"/>
    </row>
    <row r="63" spans="1:26" ht="11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2"/>
      <c r="L63" s="21"/>
      <c r="M63" s="21"/>
      <c r="N63" s="21"/>
      <c r="O63" s="21"/>
      <c r="P63" s="21"/>
      <c r="Q63" s="22"/>
      <c r="R63" s="21"/>
      <c r="S63" s="21"/>
      <c r="T63" s="21"/>
      <c r="U63" s="21"/>
      <c r="V63" s="21"/>
      <c r="W63" s="22"/>
      <c r="X63" s="21"/>
      <c r="Y63" s="21"/>
      <c r="Z63" s="21"/>
    </row>
    <row r="64" spans="1:26" ht="11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1"/>
      <c r="M64" s="21"/>
      <c r="N64" s="21"/>
      <c r="O64" s="21"/>
      <c r="P64" s="21"/>
      <c r="Q64" s="22"/>
      <c r="R64" s="21"/>
      <c r="S64" s="21"/>
      <c r="T64" s="21"/>
      <c r="U64" s="21"/>
      <c r="V64" s="21"/>
      <c r="W64" s="22"/>
      <c r="X64" s="21"/>
      <c r="Y64" s="21"/>
      <c r="Z64" s="21"/>
    </row>
    <row r="65" spans="1:26" ht="11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21"/>
      <c r="M65" s="21"/>
      <c r="N65" s="21"/>
      <c r="O65" s="21"/>
      <c r="P65" s="21"/>
      <c r="Q65" s="22"/>
      <c r="R65" s="21"/>
      <c r="S65" s="21"/>
      <c r="T65" s="21"/>
      <c r="U65" s="21"/>
      <c r="V65" s="21"/>
      <c r="W65" s="22"/>
      <c r="X65" s="21"/>
      <c r="Y65" s="21"/>
      <c r="Z65" s="21"/>
    </row>
    <row r="66" spans="1:26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2"/>
      <c r="L66" s="21"/>
      <c r="M66" s="21"/>
      <c r="N66" s="21"/>
      <c r="O66" s="21"/>
      <c r="P66" s="21"/>
      <c r="Q66" s="22"/>
      <c r="R66" s="21"/>
      <c r="S66" s="21"/>
      <c r="T66" s="21"/>
      <c r="U66" s="21"/>
      <c r="V66" s="21"/>
      <c r="W66" s="22"/>
      <c r="X66" s="21"/>
      <c r="Y66" s="21"/>
      <c r="Z66" s="21"/>
    </row>
    <row r="67" spans="1:26" ht="11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2"/>
      <c r="L67" s="21"/>
      <c r="M67" s="21"/>
      <c r="N67" s="21"/>
      <c r="O67" s="21"/>
      <c r="P67" s="21"/>
      <c r="Q67" s="22"/>
      <c r="R67" s="21"/>
      <c r="S67" s="21"/>
      <c r="T67" s="21"/>
      <c r="U67" s="21"/>
      <c r="V67" s="21"/>
      <c r="W67" s="22"/>
      <c r="X67" s="21"/>
      <c r="Y67" s="21"/>
      <c r="Z67" s="21"/>
    </row>
    <row r="68" spans="1:26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2"/>
      <c r="L68" s="21"/>
      <c r="M68" s="21"/>
      <c r="N68" s="21"/>
      <c r="O68" s="21"/>
      <c r="P68" s="21"/>
      <c r="Q68" s="22"/>
      <c r="R68" s="21"/>
      <c r="S68" s="21"/>
      <c r="T68" s="21"/>
      <c r="U68" s="21"/>
      <c r="V68" s="21"/>
      <c r="W68" s="22"/>
      <c r="X68" s="21"/>
      <c r="Y68" s="21"/>
      <c r="Z68" s="21"/>
    </row>
    <row r="69" spans="1:26" ht="10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2"/>
      <c r="L69" s="21"/>
      <c r="M69" s="21"/>
      <c r="N69" s="21"/>
      <c r="O69" s="21"/>
      <c r="P69" s="21"/>
      <c r="Q69" s="22"/>
      <c r="R69" s="21"/>
      <c r="S69" s="21"/>
      <c r="T69" s="21"/>
      <c r="U69" s="21"/>
      <c r="V69" s="21"/>
      <c r="W69" s="22"/>
      <c r="X69" s="21"/>
      <c r="Y69" s="21"/>
      <c r="Z69" s="21"/>
    </row>
    <row r="70" spans="1:26" ht="10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2"/>
      <c r="L70" s="21"/>
      <c r="M70" s="21"/>
      <c r="N70" s="21"/>
      <c r="O70" s="21"/>
      <c r="P70" s="21"/>
      <c r="Q70" s="22"/>
      <c r="R70" s="21"/>
      <c r="S70" s="21"/>
      <c r="T70" s="21"/>
      <c r="U70" s="21"/>
      <c r="V70" s="21"/>
      <c r="W70" s="22"/>
      <c r="X70" s="21"/>
      <c r="Y70" s="21"/>
      <c r="Z70" s="21"/>
    </row>
    <row r="71" spans="1:26" ht="10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21"/>
      <c r="M71" s="21"/>
      <c r="N71" s="21"/>
      <c r="O71" s="21"/>
      <c r="P71" s="21"/>
      <c r="Q71" s="22"/>
      <c r="R71" s="21"/>
      <c r="S71" s="21"/>
      <c r="T71" s="21"/>
      <c r="U71" s="21"/>
      <c r="V71" s="21"/>
      <c r="W71" s="22"/>
      <c r="X71" s="21"/>
      <c r="Y71" s="21"/>
      <c r="Z71" s="21"/>
    </row>
    <row r="72" spans="1:26" ht="10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21"/>
      <c r="O72" s="21"/>
      <c r="P72" s="21"/>
      <c r="Q72" s="22"/>
      <c r="R72" s="21"/>
      <c r="S72" s="21"/>
      <c r="T72" s="21"/>
      <c r="U72" s="21"/>
      <c r="V72" s="21"/>
      <c r="W72" s="22"/>
      <c r="X72" s="21"/>
      <c r="Y72" s="21"/>
      <c r="Z72" s="21"/>
    </row>
    <row r="73" spans="1:26" ht="10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1"/>
      <c r="M73" s="21"/>
      <c r="N73" s="21"/>
      <c r="O73" s="21"/>
      <c r="P73" s="21"/>
      <c r="Q73" s="22"/>
      <c r="R73" s="21"/>
      <c r="S73" s="21"/>
      <c r="T73" s="21"/>
      <c r="U73" s="21"/>
      <c r="V73" s="21"/>
      <c r="W73" s="22"/>
      <c r="X73" s="21"/>
      <c r="Y73" s="21"/>
      <c r="Z73" s="21"/>
    </row>
    <row r="74" spans="1:26" ht="10.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1"/>
      <c r="M74" s="21"/>
      <c r="N74" s="21"/>
      <c r="O74" s="21"/>
      <c r="P74" s="21"/>
      <c r="Q74" s="22"/>
      <c r="R74" s="21"/>
      <c r="S74" s="21"/>
      <c r="T74" s="21"/>
      <c r="U74" s="21"/>
      <c r="V74" s="21"/>
      <c r="W74" s="22"/>
      <c r="X74" s="21"/>
      <c r="Y74" s="21"/>
      <c r="Z74" s="21"/>
    </row>
    <row r="75" spans="1:26" ht="10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2"/>
      <c r="L75" s="21"/>
      <c r="M75" s="21"/>
      <c r="N75" s="21"/>
      <c r="O75" s="21"/>
      <c r="P75" s="21"/>
      <c r="Q75" s="22"/>
      <c r="R75" s="21"/>
      <c r="S75" s="21"/>
      <c r="T75" s="21"/>
      <c r="U75" s="21"/>
      <c r="V75" s="21"/>
      <c r="W75" s="22"/>
      <c r="X75" s="21"/>
      <c r="Y75" s="21"/>
      <c r="Z75" s="21"/>
    </row>
    <row r="76" spans="1:26" ht="10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2"/>
      <c r="L76" s="21"/>
      <c r="M76" s="21"/>
      <c r="N76" s="21"/>
      <c r="O76" s="21"/>
      <c r="P76" s="21"/>
      <c r="Q76" s="22"/>
      <c r="R76" s="21"/>
      <c r="S76" s="21"/>
      <c r="T76" s="21"/>
      <c r="U76" s="21"/>
      <c r="V76" s="21"/>
      <c r="W76" s="22"/>
      <c r="X76" s="21"/>
      <c r="Y76" s="21"/>
      <c r="Z76" s="21"/>
    </row>
    <row r="77" spans="1:26" ht="10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2"/>
      <c r="L77" s="21"/>
      <c r="M77" s="21"/>
      <c r="N77" s="21"/>
      <c r="O77" s="21"/>
      <c r="P77" s="21"/>
      <c r="Q77" s="22"/>
      <c r="R77" s="21"/>
      <c r="S77" s="21"/>
      <c r="T77" s="21"/>
      <c r="U77" s="21"/>
      <c r="V77" s="21"/>
      <c r="W77" s="22"/>
      <c r="X77" s="21"/>
      <c r="Y77" s="21"/>
      <c r="Z77" s="21"/>
    </row>
    <row r="78" spans="1:26" ht="10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2"/>
      <c r="L78" s="21"/>
      <c r="M78" s="21"/>
      <c r="N78" s="21"/>
      <c r="O78" s="21"/>
      <c r="P78" s="21"/>
      <c r="Q78" s="22"/>
      <c r="R78" s="21"/>
      <c r="S78" s="21"/>
      <c r="T78" s="21"/>
      <c r="U78" s="21"/>
      <c r="V78" s="21"/>
      <c r="W78" s="22"/>
      <c r="X78" s="21"/>
      <c r="Y78" s="21"/>
      <c r="Z78" s="21"/>
    </row>
    <row r="79" spans="1:26" ht="10.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2"/>
      <c r="L79" s="21"/>
      <c r="M79" s="21"/>
      <c r="N79" s="21"/>
      <c r="O79" s="21"/>
      <c r="P79" s="21"/>
      <c r="Q79" s="22"/>
      <c r="R79" s="21"/>
      <c r="S79" s="21"/>
      <c r="T79" s="21"/>
      <c r="U79" s="21"/>
      <c r="V79" s="21"/>
      <c r="W79" s="22"/>
      <c r="X79" s="21"/>
      <c r="Y79" s="21"/>
      <c r="Z79" s="21"/>
    </row>
  </sheetData>
  <sheetProtection/>
  <protectedRanges>
    <protectedRange sqref="H9:H15" name="範囲1_3"/>
    <protectedRange sqref="Q9:Q15 L9:M15" name="範囲2_3"/>
    <protectedRange sqref="N9:N15" name="範囲3_3"/>
    <protectedRange sqref="W9:W15 R9:S15" name="範囲4_3"/>
    <protectedRange sqref="T9:T15" name="範囲5_3"/>
    <protectedRange sqref="X9:X15" name="範囲6_3"/>
  </protectedRanges>
  <mergeCells count="19">
    <mergeCell ref="S6:X6"/>
    <mergeCell ref="S7:T7"/>
    <mergeCell ref="U7:V7"/>
    <mergeCell ref="G6:L6"/>
    <mergeCell ref="G7:H7"/>
    <mergeCell ref="I7:J7"/>
    <mergeCell ref="K7:L7"/>
    <mergeCell ref="Q7:R7"/>
    <mergeCell ref="W7:X7"/>
    <mergeCell ref="M6:R6"/>
    <mergeCell ref="M7:N7"/>
    <mergeCell ref="O7:P7"/>
    <mergeCell ref="B16:F16"/>
    <mergeCell ref="B9:B15"/>
    <mergeCell ref="B6:B8"/>
    <mergeCell ref="C6:C8"/>
    <mergeCell ref="D6:D8"/>
    <mergeCell ref="E6:E8"/>
    <mergeCell ref="F6:F8"/>
  </mergeCells>
  <printOptions horizontalCentered="1"/>
  <pageMargins left="0.6692913385826772" right="0.35433070866141736" top="0.2362204724409449" bottom="0.2362204724409449" header="0.5118110236220472" footer="0.5118110236220472"/>
  <pageSetup horizontalDpi="300" verticalDpi="300" orientation="landscape" paperSize="9" r:id="rId2"/>
  <rowBreaks count="1" manualBreakCount="1">
    <brk id="34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Y61"/>
  <sheetViews>
    <sheetView showZeros="0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.12109375" style="2" customWidth="1"/>
    <col min="2" max="2" width="4.75390625" style="2" customWidth="1"/>
    <col min="3" max="3" width="4.25390625" style="2" customWidth="1"/>
    <col min="4" max="4" width="12.375" style="2" customWidth="1"/>
    <col min="5" max="5" width="5.625" style="2" customWidth="1"/>
    <col min="6" max="6" width="8.25390625" style="2" customWidth="1"/>
    <col min="7" max="10" width="5.625" style="2" customWidth="1"/>
    <col min="11" max="11" width="5.625" style="4" customWidth="1"/>
    <col min="12" max="16" width="5.625" style="2" customWidth="1"/>
    <col min="17" max="17" width="5.625" style="4" customWidth="1"/>
    <col min="18" max="22" width="5.625" style="2" customWidth="1"/>
    <col min="23" max="23" width="5.625" style="4" customWidth="1"/>
    <col min="24" max="24" width="5.625" style="2" customWidth="1"/>
    <col min="25" max="25" width="1.25" style="2" customWidth="1"/>
    <col min="26" max="16384" width="9.00390625" style="2" customWidth="1"/>
  </cols>
  <sheetData>
    <row r="1" spans="1:25" s="1" customFormat="1" ht="19.5" customHeight="1">
      <c r="A1" s="14"/>
      <c r="B1" s="13"/>
      <c r="C1" s="13"/>
      <c r="D1" s="13"/>
      <c r="E1" s="13"/>
      <c r="F1" s="13"/>
      <c r="G1" s="38"/>
      <c r="H1" s="38"/>
      <c r="I1" s="38"/>
      <c r="J1" s="38"/>
      <c r="K1" s="39"/>
      <c r="L1" s="38"/>
      <c r="M1" s="38"/>
      <c r="N1" s="38"/>
      <c r="O1" s="38"/>
      <c r="P1" s="14"/>
      <c r="Q1" s="15"/>
      <c r="R1" s="14"/>
      <c r="S1" s="14"/>
      <c r="T1" s="14"/>
      <c r="U1" s="14"/>
      <c r="V1" s="14"/>
      <c r="W1" s="15"/>
      <c r="X1" s="14"/>
      <c r="Y1" s="14"/>
    </row>
    <row r="2" spans="1:25" s="1" customFormat="1" ht="19.5" customHeight="1">
      <c r="A2" s="14"/>
      <c r="B2" s="13"/>
      <c r="C2" s="13"/>
      <c r="D2" s="13"/>
      <c r="E2" s="13"/>
      <c r="F2" s="13"/>
      <c r="G2" s="38"/>
      <c r="H2" s="38"/>
      <c r="I2" s="38"/>
      <c r="J2" s="38"/>
      <c r="K2" s="39"/>
      <c r="L2" s="38"/>
      <c r="M2" s="38"/>
      <c r="N2" s="38"/>
      <c r="O2" s="38"/>
      <c r="P2" s="14"/>
      <c r="Q2" s="15"/>
      <c r="R2" s="14"/>
      <c r="S2" s="14"/>
      <c r="T2" s="14"/>
      <c r="U2" s="14"/>
      <c r="V2" s="14"/>
      <c r="W2" s="15"/>
      <c r="X2" s="14"/>
      <c r="Y2" s="14"/>
    </row>
    <row r="3" spans="1:25" s="1" customFormat="1" ht="19.5" customHeight="1">
      <c r="A3" s="14"/>
      <c r="B3" s="14"/>
      <c r="C3" s="16" t="s">
        <v>81</v>
      </c>
      <c r="D3" s="14"/>
      <c r="E3" s="18"/>
      <c r="F3" s="18"/>
      <c r="G3" s="18"/>
      <c r="H3" s="18"/>
      <c r="I3" s="18"/>
      <c r="J3" s="18"/>
      <c r="K3" s="19"/>
      <c r="L3" s="18"/>
      <c r="M3" s="18"/>
      <c r="N3" s="18"/>
      <c r="O3" s="18"/>
      <c r="P3" s="14"/>
      <c r="Q3" s="15"/>
      <c r="R3" s="14"/>
      <c r="S3" s="14"/>
      <c r="T3" s="14"/>
      <c r="U3" s="14"/>
      <c r="V3" s="14"/>
      <c r="W3" s="15"/>
      <c r="X3" s="14"/>
      <c r="Y3" s="14"/>
    </row>
    <row r="4" spans="1:25" s="1" customFormat="1" ht="19.5" customHeight="1">
      <c r="A4" s="14"/>
      <c r="B4" s="14"/>
      <c r="C4" s="16" t="s">
        <v>0</v>
      </c>
      <c r="D4" s="14"/>
      <c r="E4" s="18"/>
      <c r="F4" s="18"/>
      <c r="G4" s="18"/>
      <c r="H4" s="18"/>
      <c r="I4" s="18"/>
      <c r="J4" s="18"/>
      <c r="K4" s="19"/>
      <c r="L4" s="18"/>
      <c r="M4" s="18"/>
      <c r="N4" s="18"/>
      <c r="O4" s="18"/>
      <c r="P4" s="14"/>
      <c r="Q4" s="15"/>
      <c r="R4" s="14"/>
      <c r="S4" s="14"/>
      <c r="T4" s="14"/>
      <c r="U4" s="14"/>
      <c r="V4" s="14"/>
      <c r="W4" s="15"/>
      <c r="X4" s="14"/>
      <c r="Y4" s="14"/>
    </row>
    <row r="5" spans="1:25" s="1" customFormat="1" ht="9.75" customHeight="1" thickBot="1">
      <c r="A5" s="14"/>
      <c r="B5" s="14"/>
      <c r="C5" s="16"/>
      <c r="D5" s="14"/>
      <c r="E5" s="18"/>
      <c r="F5" s="18"/>
      <c r="G5" s="18"/>
      <c r="H5" s="18"/>
      <c r="I5" s="18"/>
      <c r="J5" s="18"/>
      <c r="K5" s="19"/>
      <c r="L5" s="18"/>
      <c r="M5" s="18"/>
      <c r="N5" s="18"/>
      <c r="O5" s="18"/>
      <c r="P5" s="14"/>
      <c r="Q5" s="15"/>
      <c r="R5" s="14"/>
      <c r="S5" s="14"/>
      <c r="T5" s="14"/>
      <c r="U5" s="14"/>
      <c r="V5" s="14"/>
      <c r="W5" s="15"/>
      <c r="X5" s="14"/>
      <c r="Y5" s="14"/>
    </row>
    <row r="6" spans="1:25" ht="19.5" customHeight="1">
      <c r="A6" s="21"/>
      <c r="B6" s="284" t="s">
        <v>1</v>
      </c>
      <c r="C6" s="269" t="s">
        <v>20</v>
      </c>
      <c r="D6" s="269" t="s">
        <v>2</v>
      </c>
      <c r="E6" s="269" t="s">
        <v>3</v>
      </c>
      <c r="F6" s="281" t="s">
        <v>66</v>
      </c>
      <c r="G6" s="273" t="s">
        <v>27</v>
      </c>
      <c r="H6" s="274"/>
      <c r="I6" s="274"/>
      <c r="J6" s="274"/>
      <c r="K6" s="274"/>
      <c r="L6" s="275"/>
      <c r="M6" s="273" t="s">
        <v>28</v>
      </c>
      <c r="N6" s="274"/>
      <c r="O6" s="274"/>
      <c r="P6" s="274"/>
      <c r="Q6" s="274"/>
      <c r="R6" s="275"/>
      <c r="S6" s="273" t="s">
        <v>29</v>
      </c>
      <c r="T6" s="274"/>
      <c r="U6" s="274"/>
      <c r="V6" s="274"/>
      <c r="W6" s="274"/>
      <c r="X6" s="275"/>
      <c r="Y6" s="21"/>
    </row>
    <row r="7" spans="1:25" ht="30" customHeight="1">
      <c r="A7" s="21"/>
      <c r="B7" s="285"/>
      <c r="C7" s="270"/>
      <c r="D7" s="270"/>
      <c r="E7" s="270"/>
      <c r="F7" s="282"/>
      <c r="G7" s="276" t="s">
        <v>7</v>
      </c>
      <c r="H7" s="277"/>
      <c r="I7" s="271" t="s">
        <v>35</v>
      </c>
      <c r="J7" s="272"/>
      <c r="K7" s="271" t="s">
        <v>8</v>
      </c>
      <c r="L7" s="214"/>
      <c r="M7" s="276" t="s">
        <v>7</v>
      </c>
      <c r="N7" s="277"/>
      <c r="O7" s="271" t="s">
        <v>35</v>
      </c>
      <c r="P7" s="272"/>
      <c r="Q7" s="271" t="s">
        <v>8</v>
      </c>
      <c r="R7" s="214"/>
      <c r="S7" s="276" t="s">
        <v>7</v>
      </c>
      <c r="T7" s="277"/>
      <c r="U7" s="271" t="s">
        <v>35</v>
      </c>
      <c r="V7" s="272"/>
      <c r="W7" s="271" t="s">
        <v>8</v>
      </c>
      <c r="X7" s="214"/>
      <c r="Y7" s="21"/>
    </row>
    <row r="8" spans="1:25" ht="12.75" customHeight="1">
      <c r="A8" s="21"/>
      <c r="B8" s="226"/>
      <c r="C8" s="229"/>
      <c r="D8" s="229"/>
      <c r="E8" s="229"/>
      <c r="F8" s="283"/>
      <c r="G8" s="176" t="s">
        <v>36</v>
      </c>
      <c r="H8" s="177" t="s">
        <v>37</v>
      </c>
      <c r="I8" s="178" t="s">
        <v>36</v>
      </c>
      <c r="J8" s="179" t="s">
        <v>37</v>
      </c>
      <c r="K8" s="180" t="s">
        <v>36</v>
      </c>
      <c r="L8" s="179" t="s">
        <v>37</v>
      </c>
      <c r="M8" s="176" t="s">
        <v>36</v>
      </c>
      <c r="N8" s="177" t="s">
        <v>37</v>
      </c>
      <c r="O8" s="178" t="s">
        <v>36</v>
      </c>
      <c r="P8" s="179" t="s">
        <v>37</v>
      </c>
      <c r="Q8" s="180" t="s">
        <v>36</v>
      </c>
      <c r="R8" s="179" t="s">
        <v>37</v>
      </c>
      <c r="S8" s="176" t="s">
        <v>36</v>
      </c>
      <c r="T8" s="177" t="s">
        <v>37</v>
      </c>
      <c r="U8" s="178" t="s">
        <v>36</v>
      </c>
      <c r="V8" s="179" t="s">
        <v>37</v>
      </c>
      <c r="W8" s="180" t="s">
        <v>36</v>
      </c>
      <c r="X8" s="181" t="s">
        <v>37</v>
      </c>
      <c r="Y8" s="21"/>
    </row>
    <row r="9" spans="1:25" ht="24.75" customHeight="1">
      <c r="A9" s="21"/>
      <c r="B9" s="223" t="s">
        <v>9</v>
      </c>
      <c r="C9" s="28">
        <v>1</v>
      </c>
      <c r="D9" s="29" t="s">
        <v>10</v>
      </c>
      <c r="E9" s="29" t="s">
        <v>11</v>
      </c>
      <c r="F9" s="30">
        <v>0.787</v>
      </c>
      <c r="G9" s="84"/>
      <c r="H9" s="85"/>
      <c r="I9" s="75">
        <f aca="true" t="shared" si="0" ref="I9:I15">G9*$F9</f>
        <v>0</v>
      </c>
      <c r="J9" s="76">
        <f aca="true" t="shared" si="1" ref="J9:J15">H9*$F9</f>
        <v>0</v>
      </c>
      <c r="K9" s="69"/>
      <c r="L9" s="70"/>
      <c r="M9" s="86"/>
      <c r="N9" s="85"/>
      <c r="O9" s="75">
        <f aca="true" t="shared" si="2" ref="O9:O15">M9*$F9</f>
        <v>0</v>
      </c>
      <c r="P9" s="76">
        <f aca="true" t="shared" si="3" ref="P9:P15">N9*$F9</f>
        <v>0</v>
      </c>
      <c r="Q9" s="69"/>
      <c r="R9" s="70"/>
      <c r="S9" s="86"/>
      <c r="T9" s="85"/>
      <c r="U9" s="75">
        <f aca="true" t="shared" si="4" ref="U9:U15">S9*$F9</f>
        <v>0</v>
      </c>
      <c r="V9" s="76">
        <f aca="true" t="shared" si="5" ref="V9:V15">T9*$F9</f>
        <v>0</v>
      </c>
      <c r="W9" s="69"/>
      <c r="X9" s="70"/>
      <c r="Y9" s="21"/>
    </row>
    <row r="10" spans="1:25" ht="24.75" customHeight="1">
      <c r="A10" s="21"/>
      <c r="B10" s="223"/>
      <c r="C10" s="28">
        <v>2</v>
      </c>
      <c r="D10" s="29" t="s">
        <v>12</v>
      </c>
      <c r="E10" s="29" t="s">
        <v>23</v>
      </c>
      <c r="F10" s="30">
        <v>2.227</v>
      </c>
      <c r="G10" s="84"/>
      <c r="H10" s="85"/>
      <c r="I10" s="75">
        <f t="shared" si="0"/>
        <v>0</v>
      </c>
      <c r="J10" s="76">
        <f t="shared" si="1"/>
        <v>0</v>
      </c>
      <c r="K10" s="69"/>
      <c r="L10" s="70"/>
      <c r="M10" s="86"/>
      <c r="N10" s="85"/>
      <c r="O10" s="75">
        <f t="shared" si="2"/>
        <v>0</v>
      </c>
      <c r="P10" s="76">
        <f t="shared" si="3"/>
        <v>0</v>
      </c>
      <c r="Q10" s="69"/>
      <c r="R10" s="70"/>
      <c r="S10" s="86"/>
      <c r="T10" s="85"/>
      <c r="U10" s="75">
        <f t="shared" si="4"/>
        <v>0</v>
      </c>
      <c r="V10" s="76">
        <f t="shared" si="5"/>
        <v>0</v>
      </c>
      <c r="W10" s="69"/>
      <c r="X10" s="70"/>
      <c r="Y10" s="21"/>
    </row>
    <row r="11" spans="1:25" ht="24.75" customHeight="1">
      <c r="A11" s="21"/>
      <c r="B11" s="223"/>
      <c r="C11" s="28">
        <v>3</v>
      </c>
      <c r="D11" s="29" t="s">
        <v>64</v>
      </c>
      <c r="E11" s="29" t="s">
        <v>61</v>
      </c>
      <c r="F11" s="190">
        <v>6</v>
      </c>
      <c r="G11" s="84"/>
      <c r="H11" s="85"/>
      <c r="I11" s="75">
        <f t="shared" si="0"/>
        <v>0</v>
      </c>
      <c r="J11" s="76">
        <f t="shared" si="1"/>
        <v>0</v>
      </c>
      <c r="K11" s="69"/>
      <c r="L11" s="70"/>
      <c r="M11" s="86"/>
      <c r="N11" s="85"/>
      <c r="O11" s="75">
        <f t="shared" si="2"/>
        <v>0</v>
      </c>
      <c r="P11" s="76">
        <f t="shared" si="3"/>
        <v>0</v>
      </c>
      <c r="Q11" s="69"/>
      <c r="R11" s="70"/>
      <c r="S11" s="86"/>
      <c r="T11" s="85"/>
      <c r="U11" s="75">
        <f t="shared" si="4"/>
        <v>0</v>
      </c>
      <c r="V11" s="76">
        <f t="shared" si="5"/>
        <v>0</v>
      </c>
      <c r="W11" s="69"/>
      <c r="X11" s="70"/>
      <c r="Y11" s="21"/>
    </row>
    <row r="12" spans="1:25" ht="24.75" customHeight="1">
      <c r="A12" s="21"/>
      <c r="B12" s="223"/>
      <c r="C12" s="28">
        <v>4</v>
      </c>
      <c r="D12" s="29" t="s">
        <v>13</v>
      </c>
      <c r="E12" s="29" t="s">
        <v>61</v>
      </c>
      <c r="F12" s="209">
        <v>0.88</v>
      </c>
      <c r="G12" s="84"/>
      <c r="H12" s="85"/>
      <c r="I12" s="75">
        <f t="shared" si="0"/>
        <v>0</v>
      </c>
      <c r="J12" s="76">
        <f t="shared" si="1"/>
        <v>0</v>
      </c>
      <c r="K12" s="69"/>
      <c r="L12" s="70"/>
      <c r="M12" s="86"/>
      <c r="N12" s="85"/>
      <c r="O12" s="75">
        <f t="shared" si="2"/>
        <v>0</v>
      </c>
      <c r="P12" s="76">
        <f t="shared" si="3"/>
        <v>0</v>
      </c>
      <c r="Q12" s="69"/>
      <c r="R12" s="70"/>
      <c r="S12" s="86"/>
      <c r="T12" s="85"/>
      <c r="U12" s="75">
        <f t="shared" si="4"/>
        <v>0</v>
      </c>
      <c r="V12" s="76">
        <f t="shared" si="5"/>
        <v>0</v>
      </c>
      <c r="W12" s="69"/>
      <c r="X12" s="70"/>
      <c r="Y12" s="21"/>
    </row>
    <row r="13" spans="1:25" ht="24.75" customHeight="1">
      <c r="A13" s="21"/>
      <c r="B13" s="223"/>
      <c r="C13" s="28">
        <v>5</v>
      </c>
      <c r="D13" s="29" t="s">
        <v>14</v>
      </c>
      <c r="E13" s="29" t="s">
        <v>15</v>
      </c>
      <c r="F13" s="30">
        <v>2.49</v>
      </c>
      <c r="G13" s="84"/>
      <c r="H13" s="85"/>
      <c r="I13" s="75">
        <f t="shared" si="0"/>
        <v>0</v>
      </c>
      <c r="J13" s="76">
        <f t="shared" si="1"/>
        <v>0</v>
      </c>
      <c r="K13" s="69"/>
      <c r="L13" s="70"/>
      <c r="M13" s="86"/>
      <c r="N13" s="85"/>
      <c r="O13" s="75">
        <f t="shared" si="2"/>
        <v>0</v>
      </c>
      <c r="P13" s="76">
        <f t="shared" si="3"/>
        <v>0</v>
      </c>
      <c r="Q13" s="69"/>
      <c r="R13" s="70"/>
      <c r="S13" s="86"/>
      <c r="T13" s="85"/>
      <c r="U13" s="75">
        <f t="shared" si="4"/>
        <v>0</v>
      </c>
      <c r="V13" s="76">
        <f t="shared" si="5"/>
        <v>0</v>
      </c>
      <c r="W13" s="69"/>
      <c r="X13" s="70"/>
      <c r="Y13" s="21"/>
    </row>
    <row r="14" spans="1:25" ht="24.75" customHeight="1">
      <c r="A14" s="21"/>
      <c r="B14" s="223"/>
      <c r="C14" s="28">
        <v>6</v>
      </c>
      <c r="D14" s="29" t="s">
        <v>47</v>
      </c>
      <c r="E14" s="29" t="s">
        <v>48</v>
      </c>
      <c r="F14" s="30">
        <v>2.58</v>
      </c>
      <c r="G14" s="84"/>
      <c r="H14" s="85"/>
      <c r="I14" s="75">
        <f t="shared" si="0"/>
        <v>0</v>
      </c>
      <c r="J14" s="76">
        <f t="shared" si="1"/>
        <v>0</v>
      </c>
      <c r="K14" s="69"/>
      <c r="L14" s="70"/>
      <c r="M14" s="86"/>
      <c r="N14" s="85"/>
      <c r="O14" s="75">
        <f t="shared" si="2"/>
        <v>0</v>
      </c>
      <c r="P14" s="76">
        <f t="shared" si="3"/>
        <v>0</v>
      </c>
      <c r="Q14" s="69"/>
      <c r="R14" s="70"/>
      <c r="S14" s="86"/>
      <c r="T14" s="85"/>
      <c r="U14" s="75">
        <f t="shared" si="4"/>
        <v>0</v>
      </c>
      <c r="V14" s="76">
        <f t="shared" si="5"/>
        <v>0</v>
      </c>
      <c r="W14" s="69"/>
      <c r="X14" s="70"/>
      <c r="Y14" s="21"/>
    </row>
    <row r="15" spans="1:25" ht="24.75" customHeight="1" thickBot="1">
      <c r="A15" s="21"/>
      <c r="B15" s="223"/>
      <c r="C15" s="28">
        <v>7</v>
      </c>
      <c r="D15" s="29" t="s">
        <v>16</v>
      </c>
      <c r="E15" s="29" t="s">
        <v>15</v>
      </c>
      <c r="F15" s="30">
        <v>2.32</v>
      </c>
      <c r="G15" s="84"/>
      <c r="H15" s="85"/>
      <c r="I15" s="75">
        <f t="shared" si="0"/>
        <v>0</v>
      </c>
      <c r="J15" s="76">
        <f t="shared" si="1"/>
        <v>0</v>
      </c>
      <c r="K15" s="69"/>
      <c r="L15" s="70"/>
      <c r="M15" s="86"/>
      <c r="N15" s="85"/>
      <c r="O15" s="75">
        <f t="shared" si="2"/>
        <v>0</v>
      </c>
      <c r="P15" s="76">
        <f t="shared" si="3"/>
        <v>0</v>
      </c>
      <c r="Q15" s="69"/>
      <c r="R15" s="70"/>
      <c r="S15" s="86"/>
      <c r="T15" s="85"/>
      <c r="U15" s="75">
        <f t="shared" si="4"/>
        <v>0</v>
      </c>
      <c r="V15" s="76">
        <f t="shared" si="5"/>
        <v>0</v>
      </c>
      <c r="W15" s="69"/>
      <c r="X15" s="70"/>
      <c r="Y15" s="21"/>
    </row>
    <row r="16" spans="1:25" s="4" customFormat="1" ht="24.75" customHeight="1" thickBot="1">
      <c r="A16" s="22"/>
      <c r="B16" s="278" t="s">
        <v>17</v>
      </c>
      <c r="C16" s="279"/>
      <c r="D16" s="279"/>
      <c r="E16" s="279"/>
      <c r="F16" s="280"/>
      <c r="G16" s="182" t="s">
        <v>44</v>
      </c>
      <c r="H16" s="183" t="s">
        <v>44</v>
      </c>
      <c r="I16" s="184">
        <f>SUM(I9:I15)</f>
        <v>0</v>
      </c>
      <c r="J16" s="185">
        <f>SUM(J9:J15)</f>
        <v>0</v>
      </c>
      <c r="K16" s="186">
        <f>SUM(K9:K15)</f>
        <v>0</v>
      </c>
      <c r="L16" s="187">
        <f>SUM(L9:L15)</f>
        <v>0</v>
      </c>
      <c r="M16" s="188" t="s">
        <v>44</v>
      </c>
      <c r="N16" s="183" t="s">
        <v>44</v>
      </c>
      <c r="O16" s="184">
        <f>SUM(O9:O15)</f>
        <v>0</v>
      </c>
      <c r="P16" s="185">
        <f>SUM(P9:P15)</f>
        <v>0</v>
      </c>
      <c r="Q16" s="186">
        <f>SUM(Q9:Q15)</f>
        <v>0</v>
      </c>
      <c r="R16" s="187">
        <f>SUM(R9:R15)</f>
        <v>0</v>
      </c>
      <c r="S16" s="188" t="s">
        <v>44</v>
      </c>
      <c r="T16" s="183" t="s">
        <v>44</v>
      </c>
      <c r="U16" s="184">
        <f>SUM(U9:U15)</f>
        <v>0</v>
      </c>
      <c r="V16" s="185">
        <f>SUM(V9:V15)</f>
        <v>0</v>
      </c>
      <c r="W16" s="186">
        <f>SUM(W9:W15)</f>
        <v>0</v>
      </c>
      <c r="X16" s="187">
        <f>SUM(X9:X15)</f>
        <v>0</v>
      </c>
      <c r="Y16" s="22"/>
    </row>
    <row r="17" spans="1:25" ht="3" customHeight="1">
      <c r="A17" s="21"/>
      <c r="C17" s="21"/>
      <c r="D17" s="21"/>
      <c r="E17" s="21"/>
      <c r="F17" s="21"/>
      <c r="G17" s="21"/>
      <c r="H17" s="42"/>
      <c r="I17" s="42"/>
      <c r="J17" s="32"/>
      <c r="K17" s="43"/>
      <c r="L17" s="42"/>
      <c r="M17" s="21"/>
      <c r="N17" s="21"/>
      <c r="O17" s="21"/>
      <c r="P17" s="21"/>
      <c r="Q17" s="22"/>
      <c r="R17" s="21"/>
      <c r="S17" s="21"/>
      <c r="T17" s="21"/>
      <c r="U17" s="21"/>
      <c r="V17" s="21"/>
      <c r="W17" s="22"/>
      <c r="X17" s="21"/>
      <c r="Y17" s="21"/>
    </row>
    <row r="18" spans="1:25" ht="13.5" customHeight="1">
      <c r="A18" s="21"/>
      <c r="B18" s="208" t="s">
        <v>76</v>
      </c>
      <c r="C18" s="21"/>
      <c r="D18" s="21"/>
      <c r="E18" s="21"/>
      <c r="F18" s="21"/>
      <c r="G18" s="21"/>
      <c r="H18" s="42"/>
      <c r="I18" s="42"/>
      <c r="J18" s="32"/>
      <c r="K18" s="43"/>
      <c r="L18" s="42"/>
      <c r="M18" s="21"/>
      <c r="N18" s="21"/>
      <c r="O18" s="21"/>
      <c r="P18" s="21"/>
      <c r="Q18" s="22"/>
      <c r="R18" s="21"/>
      <c r="S18" s="21"/>
      <c r="T18" s="21"/>
      <c r="U18" s="21"/>
      <c r="V18" s="21"/>
      <c r="W18" s="22"/>
      <c r="X18" s="21"/>
      <c r="Y18" s="21"/>
    </row>
    <row r="19" spans="1:25" ht="13.5" customHeight="1">
      <c r="A19" s="21"/>
      <c r="B19" s="208" t="s">
        <v>77</v>
      </c>
      <c r="C19" s="21"/>
      <c r="D19" s="21"/>
      <c r="E19" s="21"/>
      <c r="F19" s="21"/>
      <c r="G19" s="21"/>
      <c r="H19" s="42"/>
      <c r="I19" s="42"/>
      <c r="J19" s="32"/>
      <c r="K19" s="43"/>
      <c r="L19" s="42"/>
      <c r="M19" s="21"/>
      <c r="N19" s="21"/>
      <c r="O19" s="21"/>
      <c r="P19" s="21"/>
      <c r="Q19" s="22"/>
      <c r="R19" s="21"/>
      <c r="S19" s="21"/>
      <c r="T19" s="21"/>
      <c r="U19" s="21"/>
      <c r="V19" s="21"/>
      <c r="W19" s="22"/>
      <c r="X19" s="21"/>
      <c r="Y19" s="21"/>
    </row>
    <row r="20" spans="1:25" ht="13.5" customHeight="1">
      <c r="A20" s="21"/>
      <c r="B20" s="208" t="s">
        <v>78</v>
      </c>
      <c r="C20" s="21"/>
      <c r="D20" s="21"/>
      <c r="E20" s="21"/>
      <c r="F20" s="21"/>
      <c r="G20" s="21"/>
      <c r="H20" s="42"/>
      <c r="I20" s="42"/>
      <c r="J20" s="32"/>
      <c r="K20" s="43"/>
      <c r="L20" s="42"/>
      <c r="M20" s="21"/>
      <c r="N20" s="21"/>
      <c r="O20" s="21"/>
      <c r="P20" s="21"/>
      <c r="Q20" s="22"/>
      <c r="R20" s="21"/>
      <c r="S20" s="21"/>
      <c r="T20" s="21"/>
      <c r="U20" s="21"/>
      <c r="V20" s="21"/>
      <c r="W20" s="22"/>
      <c r="X20" s="21"/>
      <c r="Y20" s="21"/>
    </row>
    <row r="21" spans="1:25" ht="13.5" customHeight="1">
      <c r="A21" s="21"/>
      <c r="B21" s="208" t="s">
        <v>79</v>
      </c>
      <c r="C21" s="21"/>
      <c r="D21" s="21"/>
      <c r="E21" s="21"/>
      <c r="F21" s="21"/>
      <c r="G21" s="21"/>
      <c r="H21" s="21"/>
      <c r="I21" s="21"/>
      <c r="J21" s="21"/>
      <c r="K21" s="22"/>
      <c r="L21" s="31"/>
      <c r="M21" s="21"/>
      <c r="N21" s="21"/>
      <c r="O21" s="21"/>
      <c r="P21" s="21"/>
      <c r="Q21" s="22"/>
      <c r="R21" s="21"/>
      <c r="S21" s="21"/>
      <c r="T21" s="21"/>
      <c r="U21" s="21"/>
      <c r="V21" s="21"/>
      <c r="W21" s="22"/>
      <c r="X21" s="21"/>
      <c r="Y21" s="21"/>
    </row>
    <row r="22" spans="1:25" ht="13.5" customHeight="1">
      <c r="A22" s="21"/>
      <c r="B22" s="208" t="s">
        <v>80</v>
      </c>
      <c r="C22" s="21"/>
      <c r="D22" s="21"/>
      <c r="E22" s="21"/>
      <c r="F22" s="21"/>
      <c r="G22" s="21"/>
      <c r="H22" s="21"/>
      <c r="I22" s="21"/>
      <c r="J22" s="21"/>
      <c r="K22" s="22"/>
      <c r="L22" s="21"/>
      <c r="M22" s="21"/>
      <c r="N22" s="21"/>
      <c r="O22" s="21"/>
      <c r="P22" s="21"/>
      <c r="Q22" s="22"/>
      <c r="R22" s="21"/>
      <c r="S22" s="21"/>
      <c r="T22" s="21"/>
      <c r="U22" s="21"/>
      <c r="V22" s="21"/>
      <c r="W22" s="22"/>
      <c r="X22" s="21"/>
      <c r="Y22" s="21"/>
    </row>
    <row r="23" spans="1:25" ht="13.5" customHeight="1">
      <c r="A23" s="21"/>
      <c r="B23" s="208" t="s">
        <v>75</v>
      </c>
      <c r="C23" s="21"/>
      <c r="D23" s="21"/>
      <c r="E23" s="21"/>
      <c r="F23" s="21"/>
      <c r="G23" s="21"/>
      <c r="H23" s="21"/>
      <c r="I23" s="21"/>
      <c r="J23" s="21"/>
      <c r="K23" s="22"/>
      <c r="L23" s="21"/>
      <c r="M23" s="21"/>
      <c r="N23" s="21"/>
      <c r="O23" s="21"/>
      <c r="P23" s="21"/>
      <c r="Q23" s="22"/>
      <c r="R23" s="21"/>
      <c r="S23" s="21"/>
      <c r="T23" s="21"/>
      <c r="U23" s="21"/>
      <c r="V23" s="21"/>
      <c r="W23" s="22"/>
      <c r="X23" s="21"/>
      <c r="Y23" s="21"/>
    </row>
    <row r="24" spans="1:25" s="1" customFormat="1" ht="13.5" customHeight="1">
      <c r="A24" s="14"/>
      <c r="B24" s="50"/>
      <c r="C24" s="33"/>
      <c r="D24" s="14"/>
      <c r="E24" s="14"/>
      <c r="F24" s="14"/>
      <c r="G24" s="14"/>
      <c r="H24" s="14"/>
      <c r="I24" s="14"/>
      <c r="J24" s="14"/>
      <c r="K24" s="15"/>
      <c r="L24" s="14"/>
      <c r="M24" s="14"/>
      <c r="N24" s="14"/>
      <c r="O24" s="14"/>
      <c r="P24" s="14"/>
      <c r="Q24" s="15"/>
      <c r="R24" s="14"/>
      <c r="S24" s="14"/>
      <c r="T24" s="14"/>
      <c r="U24" s="14"/>
      <c r="V24" s="14"/>
      <c r="W24" s="15"/>
      <c r="X24" s="14"/>
      <c r="Y24" s="14"/>
    </row>
    <row r="25" spans="2:23" s="14" customFormat="1" ht="13.5" customHeight="1">
      <c r="B25" s="54" t="s">
        <v>18</v>
      </c>
      <c r="C25" s="33"/>
      <c r="K25" s="15"/>
      <c r="Q25" s="15"/>
      <c r="W25" s="15"/>
    </row>
    <row r="26" spans="2:23" s="14" customFormat="1" ht="13.5" customHeight="1">
      <c r="B26" s="34" t="s">
        <v>46</v>
      </c>
      <c r="K26" s="15"/>
      <c r="Q26" s="15"/>
      <c r="W26" s="15"/>
    </row>
    <row r="27" spans="2:23" s="14" customFormat="1" ht="13.5" customHeight="1">
      <c r="B27" s="35" t="s">
        <v>59</v>
      </c>
      <c r="K27" s="15"/>
      <c r="Q27" s="15"/>
      <c r="W27" s="15"/>
    </row>
    <row r="28" spans="2:23" s="14" customFormat="1" ht="13.5" customHeight="1">
      <c r="B28" s="35" t="s">
        <v>56</v>
      </c>
      <c r="K28" s="15"/>
      <c r="Q28" s="15"/>
      <c r="W28" s="15"/>
    </row>
    <row r="29" spans="2:23" s="14" customFormat="1" ht="13.5" customHeight="1">
      <c r="B29" s="36"/>
      <c r="K29" s="15"/>
      <c r="Q29" s="15"/>
      <c r="W29" s="15"/>
    </row>
    <row r="30" spans="2:23" s="14" customFormat="1" ht="13.5" customHeight="1">
      <c r="B30" s="54" t="s">
        <v>19</v>
      </c>
      <c r="K30" s="15"/>
      <c r="Q30" s="15"/>
      <c r="W30" s="15"/>
    </row>
    <row r="31" spans="2:23" s="14" customFormat="1" ht="13.5" customHeight="1">
      <c r="B31" s="36" t="s">
        <v>57</v>
      </c>
      <c r="K31" s="15"/>
      <c r="Q31" s="15"/>
      <c r="W31" s="15"/>
    </row>
    <row r="32" spans="2:23" s="14" customFormat="1" ht="13.5" customHeight="1">
      <c r="B32" s="36" t="s">
        <v>58</v>
      </c>
      <c r="K32" s="15"/>
      <c r="Q32" s="15"/>
      <c r="W32" s="15"/>
    </row>
    <row r="33" spans="2:23" s="14" customFormat="1" ht="13.5" customHeight="1">
      <c r="B33" s="36" t="s">
        <v>50</v>
      </c>
      <c r="K33" s="15"/>
      <c r="Q33" s="15"/>
      <c r="W33" s="15"/>
    </row>
    <row r="34" spans="1:25" ht="13.5" customHeight="1">
      <c r="A34" s="21"/>
      <c r="B34" s="31"/>
      <c r="C34" s="21"/>
      <c r="D34" s="21"/>
      <c r="E34" s="21"/>
      <c r="F34" s="21"/>
      <c r="G34" s="21"/>
      <c r="H34" s="21"/>
      <c r="I34" s="21"/>
      <c r="J34" s="21"/>
      <c r="K34" s="22"/>
      <c r="L34" s="21"/>
      <c r="M34" s="21"/>
      <c r="N34" s="21"/>
      <c r="O34" s="21"/>
      <c r="P34" s="21"/>
      <c r="Q34" s="22"/>
      <c r="R34" s="21"/>
      <c r="S34" s="21"/>
      <c r="T34" s="21"/>
      <c r="U34" s="21"/>
      <c r="V34" s="21"/>
      <c r="W34" s="22"/>
      <c r="X34" s="21"/>
      <c r="Y34" s="21"/>
    </row>
    <row r="35" spans="1:25" ht="12.75">
      <c r="A35" s="21"/>
      <c r="B35" s="175"/>
      <c r="C35" s="21"/>
      <c r="D35" s="21"/>
      <c r="E35" s="21"/>
      <c r="F35" s="21"/>
      <c r="G35" s="21"/>
      <c r="H35" s="21"/>
      <c r="I35" s="21"/>
      <c r="J35" s="21"/>
      <c r="K35" s="22"/>
      <c r="L35" s="21"/>
      <c r="M35" s="21"/>
      <c r="N35" s="21"/>
      <c r="O35" s="21"/>
      <c r="P35" s="21"/>
      <c r="Q35" s="22"/>
      <c r="R35" s="21"/>
      <c r="S35" s="21"/>
      <c r="T35" s="21"/>
      <c r="U35" s="21"/>
      <c r="V35" s="21"/>
      <c r="W35" s="22"/>
      <c r="X35" s="21"/>
      <c r="Y35" s="21"/>
    </row>
    <row r="36" spans="1:25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1"/>
      <c r="M36" s="21"/>
      <c r="N36" s="21"/>
      <c r="O36" s="21"/>
      <c r="P36" s="21"/>
      <c r="Q36" s="22"/>
      <c r="R36" s="21"/>
      <c r="S36" s="21"/>
      <c r="T36" s="21"/>
      <c r="U36" s="21"/>
      <c r="V36" s="21"/>
      <c r="W36" s="22"/>
      <c r="X36" s="21"/>
      <c r="Y36" s="21"/>
    </row>
    <row r="37" spans="1:25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1"/>
      <c r="M37" s="21"/>
      <c r="N37" s="21"/>
      <c r="O37" s="21"/>
      <c r="P37" s="21"/>
      <c r="Q37" s="22"/>
      <c r="R37" s="21"/>
      <c r="S37" s="21"/>
      <c r="T37" s="21"/>
      <c r="U37" s="21"/>
      <c r="V37" s="21"/>
      <c r="W37" s="22"/>
      <c r="X37" s="21"/>
      <c r="Y37" s="21"/>
    </row>
    <row r="38" spans="1:25" ht="11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1"/>
      <c r="M38" s="21"/>
      <c r="N38" s="21"/>
      <c r="O38" s="21"/>
      <c r="P38" s="21"/>
      <c r="Q38" s="22"/>
      <c r="R38" s="21"/>
      <c r="S38" s="21"/>
      <c r="T38" s="21"/>
      <c r="U38" s="21"/>
      <c r="V38" s="21"/>
      <c r="W38" s="22"/>
      <c r="X38" s="21"/>
      <c r="Y38" s="21"/>
    </row>
    <row r="39" spans="1:25" ht="11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1"/>
      <c r="M39" s="21"/>
      <c r="N39" s="21"/>
      <c r="O39" s="21"/>
      <c r="P39" s="21"/>
      <c r="Q39" s="22"/>
      <c r="R39" s="21"/>
      <c r="S39" s="21"/>
      <c r="T39" s="21"/>
      <c r="U39" s="21"/>
      <c r="V39" s="21"/>
      <c r="W39" s="22"/>
      <c r="X39" s="21"/>
      <c r="Y39" s="21"/>
    </row>
    <row r="40" spans="1:25" ht="11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1"/>
      <c r="M40" s="21"/>
      <c r="N40" s="21"/>
      <c r="O40" s="21"/>
      <c r="P40" s="21"/>
      <c r="Q40" s="22"/>
      <c r="R40" s="21"/>
      <c r="S40" s="21"/>
      <c r="T40" s="21"/>
      <c r="U40" s="21"/>
      <c r="V40" s="21"/>
      <c r="W40" s="22"/>
      <c r="X40" s="21"/>
      <c r="Y40" s="21"/>
    </row>
    <row r="41" spans="1:25" ht="10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1"/>
      <c r="M41" s="21"/>
      <c r="N41" s="21"/>
      <c r="O41" s="21"/>
      <c r="P41" s="21"/>
      <c r="Q41" s="22"/>
      <c r="R41" s="21"/>
      <c r="S41" s="21"/>
      <c r="T41" s="21"/>
      <c r="U41" s="21"/>
      <c r="V41" s="21"/>
      <c r="W41" s="22"/>
      <c r="X41" s="21"/>
      <c r="Y41" s="21"/>
    </row>
    <row r="42" spans="1:25" ht="10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1"/>
      <c r="M42" s="21"/>
      <c r="N42" s="21"/>
      <c r="O42" s="21"/>
      <c r="P42" s="21"/>
      <c r="Q42" s="22"/>
      <c r="R42" s="21"/>
      <c r="S42" s="21"/>
      <c r="T42" s="21"/>
      <c r="U42" s="21"/>
      <c r="V42" s="21"/>
      <c r="W42" s="22"/>
      <c r="X42" s="21"/>
      <c r="Y42" s="21"/>
    </row>
    <row r="43" spans="1:25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1"/>
      <c r="M43" s="21"/>
      <c r="N43" s="21"/>
      <c r="O43" s="21"/>
      <c r="P43" s="21"/>
      <c r="Q43" s="22"/>
      <c r="R43" s="21"/>
      <c r="S43" s="21"/>
      <c r="T43" s="21"/>
      <c r="U43" s="21"/>
      <c r="V43" s="21"/>
      <c r="W43" s="22"/>
      <c r="X43" s="21"/>
      <c r="Y43" s="21"/>
    </row>
    <row r="44" spans="1:25" ht="11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1"/>
      <c r="M44" s="21"/>
      <c r="N44" s="21"/>
      <c r="O44" s="21"/>
      <c r="P44" s="21"/>
      <c r="Q44" s="22"/>
      <c r="R44" s="21"/>
      <c r="S44" s="21"/>
      <c r="T44" s="21"/>
      <c r="U44" s="21"/>
      <c r="V44" s="21"/>
      <c r="W44" s="22"/>
      <c r="X44" s="21"/>
      <c r="Y44" s="21"/>
    </row>
    <row r="45" spans="1:25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21"/>
      <c r="O45" s="21"/>
      <c r="P45" s="21"/>
      <c r="Q45" s="22"/>
      <c r="R45" s="21"/>
      <c r="S45" s="21"/>
      <c r="T45" s="21"/>
      <c r="U45" s="21"/>
      <c r="V45" s="21"/>
      <c r="W45" s="22"/>
      <c r="X45" s="21"/>
      <c r="Y45" s="21"/>
    </row>
    <row r="46" spans="1:25" ht="11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1"/>
      <c r="M46" s="21"/>
      <c r="N46" s="21"/>
      <c r="O46" s="21"/>
      <c r="P46" s="21"/>
      <c r="Q46" s="22"/>
      <c r="R46" s="21"/>
      <c r="S46" s="21"/>
      <c r="T46" s="21"/>
      <c r="U46" s="21"/>
      <c r="V46" s="21"/>
      <c r="W46" s="22"/>
      <c r="X46" s="21"/>
      <c r="Y46" s="21"/>
    </row>
    <row r="47" spans="1:25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1"/>
      <c r="M47" s="21"/>
      <c r="N47" s="21"/>
      <c r="O47" s="21"/>
      <c r="P47" s="21"/>
      <c r="Q47" s="22"/>
      <c r="R47" s="21"/>
      <c r="S47" s="21"/>
      <c r="T47" s="21"/>
      <c r="U47" s="21"/>
      <c r="V47" s="21"/>
      <c r="W47" s="22"/>
      <c r="X47" s="21"/>
      <c r="Y47" s="21"/>
    </row>
    <row r="48" spans="1:25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1"/>
      <c r="M48" s="21"/>
      <c r="N48" s="21"/>
      <c r="O48" s="21"/>
      <c r="P48" s="21"/>
      <c r="Q48" s="22"/>
      <c r="R48" s="21"/>
      <c r="S48" s="21"/>
      <c r="T48" s="21"/>
      <c r="U48" s="21"/>
      <c r="V48" s="21"/>
      <c r="W48" s="22"/>
      <c r="X48" s="21"/>
      <c r="Y48" s="21"/>
    </row>
    <row r="49" spans="1:25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2"/>
      <c r="R49" s="21"/>
      <c r="S49" s="21"/>
      <c r="T49" s="21"/>
      <c r="U49" s="21"/>
      <c r="V49" s="21"/>
      <c r="W49" s="22"/>
      <c r="X49" s="21"/>
      <c r="Y49" s="21"/>
    </row>
    <row r="50" spans="1:25" ht="11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1"/>
      <c r="M50" s="21"/>
      <c r="N50" s="21"/>
      <c r="O50" s="21"/>
      <c r="P50" s="21"/>
      <c r="Q50" s="22"/>
      <c r="R50" s="21"/>
      <c r="S50" s="21"/>
      <c r="T50" s="21"/>
      <c r="U50" s="21"/>
      <c r="V50" s="21"/>
      <c r="W50" s="22"/>
      <c r="X50" s="21"/>
      <c r="Y50" s="21"/>
    </row>
    <row r="51" spans="1:25" ht="11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21"/>
      <c r="M51" s="21"/>
      <c r="N51" s="21"/>
      <c r="O51" s="21"/>
      <c r="P51" s="21"/>
      <c r="Q51" s="22"/>
      <c r="R51" s="21"/>
      <c r="S51" s="21"/>
      <c r="T51" s="21"/>
      <c r="U51" s="21"/>
      <c r="V51" s="21"/>
      <c r="W51" s="22"/>
      <c r="X51" s="21"/>
      <c r="Y51" s="21"/>
    </row>
    <row r="52" spans="1:25" ht="11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1"/>
      <c r="M52" s="21"/>
      <c r="N52" s="21"/>
      <c r="O52" s="21"/>
      <c r="P52" s="21"/>
      <c r="Q52" s="22"/>
      <c r="R52" s="21"/>
      <c r="S52" s="21"/>
      <c r="T52" s="21"/>
      <c r="U52" s="21"/>
      <c r="V52" s="21"/>
      <c r="W52" s="22"/>
      <c r="X52" s="21"/>
      <c r="Y52" s="21"/>
    </row>
    <row r="53" spans="1:25" ht="11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1"/>
      <c r="M53" s="21"/>
      <c r="N53" s="21"/>
      <c r="O53" s="21"/>
      <c r="P53" s="21"/>
      <c r="Q53" s="22"/>
      <c r="R53" s="21"/>
      <c r="S53" s="21"/>
      <c r="T53" s="21"/>
      <c r="U53" s="21"/>
      <c r="V53" s="21"/>
      <c r="W53" s="22"/>
      <c r="X53" s="21"/>
      <c r="Y53" s="21"/>
    </row>
    <row r="54" spans="1:25" ht="11.25">
      <c r="A54" s="21"/>
      <c r="B54" s="21"/>
      <c r="C54" s="21"/>
      <c r="D54" s="21"/>
      <c r="E54" s="21"/>
      <c r="F54" s="21"/>
      <c r="G54" s="21"/>
      <c r="H54" s="21"/>
      <c r="I54" s="21"/>
      <c r="J54" s="21" t="s">
        <v>30</v>
      </c>
      <c r="K54" s="22"/>
      <c r="L54" s="21"/>
      <c r="M54" s="21"/>
      <c r="N54" s="21"/>
      <c r="O54" s="21"/>
      <c r="P54" s="21"/>
      <c r="Q54" s="22"/>
      <c r="R54" s="21"/>
      <c r="S54" s="21"/>
      <c r="T54" s="21"/>
      <c r="U54" s="21"/>
      <c r="V54" s="21"/>
      <c r="W54" s="22"/>
      <c r="X54" s="21"/>
      <c r="Y54" s="21"/>
    </row>
    <row r="55" spans="1:25" ht="10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1"/>
      <c r="M55" s="21"/>
      <c r="N55" s="21"/>
      <c r="O55" s="21"/>
      <c r="P55" s="21"/>
      <c r="Q55" s="22"/>
      <c r="R55" s="21"/>
      <c r="S55" s="21"/>
      <c r="T55" s="21"/>
      <c r="U55" s="21"/>
      <c r="V55" s="21"/>
      <c r="W55" s="22"/>
      <c r="X55" s="21"/>
      <c r="Y55" s="21"/>
    </row>
    <row r="56" spans="1:25" ht="10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1"/>
      <c r="M56" s="21"/>
      <c r="N56" s="21"/>
      <c r="O56" s="21"/>
      <c r="P56" s="21"/>
      <c r="Q56" s="22"/>
      <c r="R56" s="21"/>
      <c r="S56" s="21"/>
      <c r="T56" s="21"/>
      <c r="U56" s="21"/>
      <c r="V56" s="21"/>
      <c r="W56" s="22"/>
      <c r="X56" s="21"/>
      <c r="Y56" s="21"/>
    </row>
    <row r="57" spans="1:25" ht="10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1"/>
      <c r="M57" s="21"/>
      <c r="N57" s="21"/>
      <c r="O57" s="21"/>
      <c r="P57" s="21"/>
      <c r="Q57" s="22"/>
      <c r="R57" s="21"/>
      <c r="S57" s="21"/>
      <c r="T57" s="21"/>
      <c r="U57" s="21"/>
      <c r="V57" s="21"/>
      <c r="W57" s="22"/>
      <c r="X57" s="21"/>
      <c r="Y57" s="21"/>
    </row>
    <row r="58" spans="1:25" ht="10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2"/>
      <c r="L58" s="21"/>
      <c r="M58" s="21"/>
      <c r="N58" s="21"/>
      <c r="O58" s="21"/>
      <c r="P58" s="21"/>
      <c r="Q58" s="22"/>
      <c r="R58" s="21"/>
      <c r="S58" s="21"/>
      <c r="T58" s="21"/>
      <c r="U58" s="21"/>
      <c r="V58" s="21"/>
      <c r="W58" s="22"/>
      <c r="X58" s="21"/>
      <c r="Y58" s="21"/>
    </row>
    <row r="59" spans="1:25" ht="10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1"/>
      <c r="M59" s="21"/>
      <c r="N59" s="21"/>
      <c r="O59" s="21"/>
      <c r="P59" s="21"/>
      <c r="Q59" s="22"/>
      <c r="R59" s="21"/>
      <c r="S59" s="21"/>
      <c r="T59" s="21"/>
      <c r="U59" s="21"/>
      <c r="V59" s="21"/>
      <c r="W59" s="22"/>
      <c r="X59" s="21"/>
      <c r="Y59" s="21"/>
    </row>
    <row r="60" spans="1:25" ht="10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2"/>
      <c r="R60" s="21"/>
      <c r="S60" s="21"/>
      <c r="T60" s="21"/>
      <c r="U60" s="21"/>
      <c r="V60" s="21"/>
      <c r="W60" s="22"/>
      <c r="X60" s="21"/>
      <c r="Y60" s="21"/>
    </row>
    <row r="61" spans="1:25" ht="10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1"/>
      <c r="M61" s="21"/>
      <c r="N61" s="21"/>
      <c r="O61" s="21"/>
      <c r="P61" s="21"/>
      <c r="Q61" s="22"/>
      <c r="R61" s="21"/>
      <c r="S61" s="21"/>
      <c r="T61" s="21"/>
      <c r="U61" s="21"/>
      <c r="V61" s="21"/>
      <c r="W61" s="22"/>
      <c r="X61" s="21"/>
      <c r="Y61" s="21"/>
    </row>
  </sheetData>
  <sheetProtection/>
  <protectedRanges>
    <protectedRange sqref="H9:H15" name="範囲1_3_1"/>
    <protectedRange sqref="Q9:Q15 L9:M15" name="範囲2_3_1"/>
    <protectedRange sqref="N9:N15" name="範囲3_3_1"/>
    <protectedRange sqref="W9:W15 R9:S15" name="範囲4_3_1"/>
    <protectedRange sqref="T9:T15" name="範囲5_3_1"/>
    <protectedRange sqref="X9:X15" name="範囲6_3_1"/>
  </protectedRanges>
  <mergeCells count="19">
    <mergeCell ref="B16:F16"/>
    <mergeCell ref="G7:H7"/>
    <mergeCell ref="B9:B15"/>
    <mergeCell ref="I7:J7"/>
    <mergeCell ref="F6:F8"/>
    <mergeCell ref="G6:L6"/>
    <mergeCell ref="K7:L7"/>
    <mergeCell ref="B6:B8"/>
    <mergeCell ref="C6:C8"/>
    <mergeCell ref="D6:D8"/>
    <mergeCell ref="E6:E8"/>
    <mergeCell ref="Q7:R7"/>
    <mergeCell ref="U7:V7"/>
    <mergeCell ref="M6:R6"/>
    <mergeCell ref="S7:T7"/>
    <mergeCell ref="O7:P7"/>
    <mergeCell ref="S6:X6"/>
    <mergeCell ref="W7:X7"/>
    <mergeCell ref="M7:N7"/>
  </mergeCells>
  <printOptions horizontalCentered="1"/>
  <pageMargins left="0.6692913385826772" right="0.3937007874015748" top="0.2362204724409449" bottom="0.2362204724409449" header="0.5118110236220472" footer="0.5118110236220472"/>
  <pageSetup horizontalDpi="300" verticalDpi="300" orientation="landscape" paperSize="9" scale="99" r:id="rId2"/>
  <rowBreaks count="1" manualBreakCount="1">
    <brk id="34" max="2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B2:AQ47"/>
  <sheetViews>
    <sheetView zoomScale="55" zoomScaleNormal="55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00390625" style="3" customWidth="1"/>
    <col min="2" max="2" width="12.625" style="3" customWidth="1"/>
    <col min="3" max="4" width="8.625" style="6" customWidth="1"/>
    <col min="5" max="5" width="8.625" style="6" hidden="1" customWidth="1"/>
    <col min="6" max="7" width="8.625" style="6" customWidth="1"/>
    <col min="8" max="8" width="8.625" style="6" hidden="1" customWidth="1"/>
    <col min="9" max="10" width="8.625" style="6" customWidth="1"/>
    <col min="11" max="11" width="8.625" style="6" hidden="1" customWidth="1"/>
    <col min="12" max="13" width="8.625" style="6" customWidth="1"/>
    <col min="14" max="14" width="8.625" style="6" hidden="1" customWidth="1"/>
    <col min="15" max="16" width="8.625" style="6" customWidth="1"/>
    <col min="17" max="17" width="8.625" style="6" hidden="1" customWidth="1"/>
    <col min="18" max="19" width="8.625" style="6" customWidth="1"/>
    <col min="20" max="20" width="8.625" style="6" hidden="1" customWidth="1"/>
    <col min="21" max="22" width="8.625" style="6" customWidth="1"/>
    <col min="23" max="23" width="8.625" style="6" hidden="1" customWidth="1"/>
    <col min="24" max="25" width="8.625" style="6" customWidth="1"/>
    <col min="26" max="26" width="8.625" style="6" hidden="1" customWidth="1"/>
    <col min="27" max="28" width="8.625" style="6" customWidth="1"/>
    <col min="29" max="29" width="8.625" style="6" hidden="1" customWidth="1"/>
    <col min="30" max="31" width="8.625" style="6" customWidth="1"/>
    <col min="32" max="32" width="8.625" style="6" hidden="1" customWidth="1"/>
    <col min="33" max="34" width="8.625" style="6" customWidth="1"/>
    <col min="35" max="35" width="8.625" style="6" hidden="1" customWidth="1"/>
    <col min="36" max="37" width="8.625" style="6" customWidth="1"/>
    <col min="38" max="38" width="8.625" style="6" hidden="1" customWidth="1"/>
    <col min="39" max="39" width="8.625" style="6" customWidth="1"/>
    <col min="40" max="40" width="8.625" style="5" customWidth="1"/>
    <col min="41" max="41" width="8.625" style="6" customWidth="1"/>
    <col min="42" max="42" width="8.625" style="45" customWidth="1"/>
    <col min="43" max="43" width="12.375" style="6" customWidth="1"/>
    <col min="44" max="44" width="1.875" style="3" customWidth="1"/>
    <col min="45" max="16384" width="9.00390625" style="3" customWidth="1"/>
  </cols>
  <sheetData>
    <row r="1" ht="6" customHeight="1" thickBot="1"/>
    <row r="2" spans="2:43" s="56" customFormat="1" ht="60" customHeight="1" thickBot="1">
      <c r="B2" s="308" t="s">
        <v>68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10"/>
      <c r="AN2" s="310"/>
      <c r="AO2" s="310"/>
      <c r="AP2" s="310"/>
      <c r="AQ2" s="311"/>
    </row>
    <row r="3" spans="2:43" s="53" customFormat="1" ht="28.5" customHeight="1">
      <c r="B3" s="113"/>
      <c r="C3" s="299">
        <v>1</v>
      </c>
      <c r="D3" s="312"/>
      <c r="E3" s="301"/>
      <c r="F3" s="299">
        <v>2</v>
      </c>
      <c r="G3" s="312"/>
      <c r="H3" s="301"/>
      <c r="I3" s="299">
        <v>3</v>
      </c>
      <c r="J3" s="300"/>
      <c r="K3" s="301"/>
      <c r="L3" s="299">
        <v>4</v>
      </c>
      <c r="M3" s="300"/>
      <c r="N3" s="301"/>
      <c r="O3" s="299">
        <v>5</v>
      </c>
      <c r="P3" s="300"/>
      <c r="Q3" s="301"/>
      <c r="R3" s="299">
        <v>6</v>
      </c>
      <c r="S3" s="300"/>
      <c r="T3" s="301"/>
      <c r="U3" s="299">
        <v>7</v>
      </c>
      <c r="V3" s="300"/>
      <c r="W3" s="301"/>
      <c r="X3" s="299">
        <v>8</v>
      </c>
      <c r="Y3" s="300"/>
      <c r="Z3" s="301"/>
      <c r="AA3" s="299">
        <v>9</v>
      </c>
      <c r="AB3" s="300"/>
      <c r="AC3" s="301"/>
      <c r="AD3" s="299">
        <v>10</v>
      </c>
      <c r="AE3" s="300"/>
      <c r="AF3" s="301"/>
      <c r="AG3" s="299">
        <v>11</v>
      </c>
      <c r="AH3" s="300"/>
      <c r="AI3" s="301"/>
      <c r="AJ3" s="299">
        <v>12</v>
      </c>
      <c r="AK3" s="300"/>
      <c r="AL3" s="302"/>
      <c r="AM3" s="303" t="s">
        <v>40</v>
      </c>
      <c r="AN3" s="304"/>
      <c r="AO3" s="304"/>
      <c r="AP3" s="304"/>
      <c r="AQ3" s="305"/>
    </row>
    <row r="4" spans="2:43" s="56" customFormat="1" ht="16.5" customHeight="1">
      <c r="B4" s="306"/>
      <c r="C4" s="296" t="s">
        <v>33</v>
      </c>
      <c r="D4" s="298" t="s">
        <v>34</v>
      </c>
      <c r="E4" s="294" t="s">
        <v>43</v>
      </c>
      <c r="F4" s="296" t="s">
        <v>33</v>
      </c>
      <c r="G4" s="298" t="s">
        <v>34</v>
      </c>
      <c r="H4" s="294" t="s">
        <v>43</v>
      </c>
      <c r="I4" s="296" t="s">
        <v>33</v>
      </c>
      <c r="J4" s="298" t="s">
        <v>34</v>
      </c>
      <c r="K4" s="294" t="s">
        <v>43</v>
      </c>
      <c r="L4" s="296" t="s">
        <v>33</v>
      </c>
      <c r="M4" s="298" t="s">
        <v>34</v>
      </c>
      <c r="N4" s="294" t="s">
        <v>43</v>
      </c>
      <c r="O4" s="296" t="s">
        <v>33</v>
      </c>
      <c r="P4" s="298" t="s">
        <v>34</v>
      </c>
      <c r="Q4" s="294" t="s">
        <v>43</v>
      </c>
      <c r="R4" s="296" t="s">
        <v>33</v>
      </c>
      <c r="S4" s="298" t="s">
        <v>34</v>
      </c>
      <c r="T4" s="294" t="s">
        <v>43</v>
      </c>
      <c r="U4" s="296" t="s">
        <v>33</v>
      </c>
      <c r="V4" s="298" t="s">
        <v>34</v>
      </c>
      <c r="W4" s="294" t="s">
        <v>43</v>
      </c>
      <c r="X4" s="296" t="s">
        <v>33</v>
      </c>
      <c r="Y4" s="298" t="s">
        <v>34</v>
      </c>
      <c r="Z4" s="294" t="s">
        <v>43</v>
      </c>
      <c r="AA4" s="296" t="s">
        <v>33</v>
      </c>
      <c r="AB4" s="298" t="s">
        <v>34</v>
      </c>
      <c r="AC4" s="294" t="s">
        <v>43</v>
      </c>
      <c r="AD4" s="296" t="s">
        <v>33</v>
      </c>
      <c r="AE4" s="298" t="s">
        <v>34</v>
      </c>
      <c r="AF4" s="294" t="s">
        <v>43</v>
      </c>
      <c r="AG4" s="296" t="s">
        <v>33</v>
      </c>
      <c r="AH4" s="298" t="s">
        <v>34</v>
      </c>
      <c r="AI4" s="294" t="s">
        <v>43</v>
      </c>
      <c r="AJ4" s="296" t="s">
        <v>33</v>
      </c>
      <c r="AK4" s="298" t="s">
        <v>34</v>
      </c>
      <c r="AL4" s="286" t="s">
        <v>43</v>
      </c>
      <c r="AM4" s="288" t="s">
        <v>53</v>
      </c>
      <c r="AN4" s="289"/>
      <c r="AO4" s="290" t="s">
        <v>54</v>
      </c>
      <c r="AP4" s="291"/>
      <c r="AQ4" s="292" t="s">
        <v>67</v>
      </c>
    </row>
    <row r="5" spans="2:43" s="56" customFormat="1" ht="15" customHeight="1" thickBot="1">
      <c r="B5" s="307"/>
      <c r="C5" s="297"/>
      <c r="D5" s="297"/>
      <c r="E5" s="295"/>
      <c r="F5" s="297"/>
      <c r="G5" s="297"/>
      <c r="H5" s="295"/>
      <c r="I5" s="297"/>
      <c r="J5" s="297"/>
      <c r="K5" s="295"/>
      <c r="L5" s="297"/>
      <c r="M5" s="297"/>
      <c r="N5" s="295"/>
      <c r="O5" s="297"/>
      <c r="P5" s="297"/>
      <c r="Q5" s="295"/>
      <c r="R5" s="297"/>
      <c r="S5" s="297"/>
      <c r="T5" s="295"/>
      <c r="U5" s="297"/>
      <c r="V5" s="297"/>
      <c r="W5" s="295"/>
      <c r="X5" s="297"/>
      <c r="Y5" s="297"/>
      <c r="Z5" s="295"/>
      <c r="AA5" s="297"/>
      <c r="AB5" s="297"/>
      <c r="AC5" s="295"/>
      <c r="AD5" s="297"/>
      <c r="AE5" s="297"/>
      <c r="AF5" s="295"/>
      <c r="AG5" s="297"/>
      <c r="AH5" s="297"/>
      <c r="AI5" s="295"/>
      <c r="AJ5" s="297"/>
      <c r="AK5" s="297"/>
      <c r="AL5" s="287"/>
      <c r="AM5" s="114" t="s">
        <v>38</v>
      </c>
      <c r="AN5" s="115" t="s">
        <v>41</v>
      </c>
      <c r="AO5" s="63" t="s">
        <v>38</v>
      </c>
      <c r="AP5" s="98" t="s">
        <v>39</v>
      </c>
      <c r="AQ5" s="293"/>
    </row>
    <row r="6" spans="2:43" s="56" customFormat="1" ht="34.5" customHeight="1" thickTop="1">
      <c r="B6" s="87" t="s">
        <v>10</v>
      </c>
      <c r="C6" s="57">
        <f>IF('冬季（1月～3月）'!G9=0,"",'冬季（1月～3月）'!G9)</f>
      </c>
      <c r="D6" s="58">
        <f>IF('冬季（1月～3月）'!H9=0,"",'冬季（1月～3月）'!H9)</f>
      </c>
      <c r="E6" s="92" t="str">
        <f aca="true" t="shared" si="0" ref="E6:E12">IF(OR(C6="",D6=""),"-",C6-D6)</f>
        <v>-</v>
      </c>
      <c r="F6" s="57">
        <f>IF('冬季（1月～3月）'!M9=0,"",'冬季（1月～3月）'!M9)</f>
      </c>
      <c r="G6" s="58">
        <f>IF('冬季（1月～3月）'!N9=0,"",'冬季（1月～3月）'!N9)</f>
      </c>
      <c r="H6" s="92" t="str">
        <f aca="true" t="shared" si="1" ref="H6:H12">IF(OR(F6="",G6=""),"-",F6-G6)</f>
        <v>-</v>
      </c>
      <c r="I6" s="57">
        <f>IF('冬季（1月～3月）'!S9=0,"",'冬季（1月～3月）'!S9)</f>
      </c>
      <c r="J6" s="58">
        <f>IF('冬季（1月～3月）'!T9=0,"",'冬季（1月～3月）'!T9)</f>
      </c>
      <c r="K6" s="92" t="str">
        <f aca="true" t="shared" si="2" ref="K6:K12">IF(OR(I6="",J6=""),"-",I6-J6)</f>
        <v>-</v>
      </c>
      <c r="L6" s="57">
        <f>IF('春季（4月～6月）'!G9=0,"",'春季（4月～6月）'!G9)</f>
      </c>
      <c r="M6" s="58">
        <f>IF('春季（4月～6月）'!H9=0,"",'春季（4月～6月）'!H9)</f>
      </c>
      <c r="N6" s="92" t="str">
        <f aca="true" t="shared" si="3" ref="N6:N12">IF(OR(L6="",M6=""),"-",L6-M6)</f>
        <v>-</v>
      </c>
      <c r="O6" s="57">
        <f>IF('春季（4月～6月）'!M9=0,"",'春季（4月～6月）'!M9)</f>
      </c>
      <c r="P6" s="58">
        <f>IF('春季（4月～6月）'!N9=0,"",'春季（4月～6月）'!N9)</f>
      </c>
      <c r="Q6" s="92" t="str">
        <f aca="true" t="shared" si="4" ref="Q6:Q12">IF(OR(O6="",P6=""),"-",O6-P6)</f>
        <v>-</v>
      </c>
      <c r="R6" s="57">
        <f>IF('春季（4月～6月）'!S9=0,"",'春季（4月～6月）'!S9)</f>
      </c>
      <c r="S6" s="58">
        <f>IF('春季（4月～6月）'!T9=0,"",'春季（4月～6月）'!T9)</f>
      </c>
      <c r="T6" s="92" t="str">
        <f aca="true" t="shared" si="5" ref="T6:T12">IF(OR(R6="",S6=""),"-",R6-S6)</f>
        <v>-</v>
      </c>
      <c r="U6" s="57">
        <f>IF('夏季（7月～9月）'!G9=0,"",'夏季（7月～9月）'!G9)</f>
      </c>
      <c r="V6" s="58">
        <f>IF('夏季（7月～9月）'!H9=0,"",'夏季（7月～9月）'!H9)</f>
      </c>
      <c r="W6" s="92" t="str">
        <f aca="true" t="shared" si="6" ref="W6:W12">IF(OR(U6="",V6=""),"-",U6-V6)</f>
        <v>-</v>
      </c>
      <c r="X6" s="57">
        <f>IF('夏季（7月～9月）'!M9=0,"",'夏季（7月～9月）'!M9)</f>
      </c>
      <c r="Y6" s="58">
        <f>IF('夏季（7月～9月）'!N9=0,"",'夏季（7月～9月）'!N9)</f>
      </c>
      <c r="Z6" s="92" t="str">
        <f aca="true" t="shared" si="7" ref="Z6:Z12">IF(OR(X6="",Y6=""),"-",X6-Y6)</f>
        <v>-</v>
      </c>
      <c r="AA6" s="57">
        <f>IF('夏季（7月～9月）'!S9=0,"",'夏季（7月～9月）'!S9)</f>
      </c>
      <c r="AB6" s="58">
        <f>IF('夏季（7月～9月）'!T9=0,"",'夏季（7月～9月）'!T9)</f>
      </c>
      <c r="AC6" s="92" t="str">
        <f aca="true" t="shared" si="8" ref="AC6:AC12">IF(OR(AA6="",AB6=""),"-",AA6-AB6)</f>
        <v>-</v>
      </c>
      <c r="AD6" s="57">
        <f>IF('秋期（10月～12月）'!G9=0,"",'秋期（10月～12月）'!G9)</f>
      </c>
      <c r="AE6" s="58">
        <f>IF('秋期（10月～12月）'!H9=0,"",'秋期（10月～12月）'!H9)</f>
      </c>
      <c r="AF6" s="92" t="str">
        <f aca="true" t="shared" si="9" ref="AF6:AF12">IF(OR(AD6="",AE6=""),"-",AD6-AE6)</f>
        <v>-</v>
      </c>
      <c r="AG6" s="57">
        <f>IF('秋期（10月～12月）'!M9=0,"",'秋期（10月～12月）'!M9)</f>
      </c>
      <c r="AH6" s="58">
        <f>IF('秋期（10月～12月）'!N9=0,"",'秋期（10月～12月）'!N9)</f>
      </c>
      <c r="AI6" s="92" t="str">
        <f aca="true" t="shared" si="10" ref="AI6:AI12">IF(OR(AG6="",AH6=""),"-",AG6-AH6)</f>
        <v>-</v>
      </c>
      <c r="AJ6" s="57">
        <f>IF('秋期（10月～12月）'!S9=0,"",'秋期（10月～12月）'!S9)</f>
      </c>
      <c r="AK6" s="58">
        <f>IF('秋期（10月～12月）'!T9=0,"",'秋期（10月～12月）'!T9)</f>
      </c>
      <c r="AL6" s="92" t="str">
        <f aca="true" t="shared" si="11" ref="AL6:AL12">IF(OR(AJ6="",AK6=""),"-",AJ6-AK6)</f>
        <v>-</v>
      </c>
      <c r="AM6" s="136" t="str">
        <f aca="true" t="shared" si="12" ref="AM6:AM12">IF(COUNT(C6,F6,I6,L6,O6,R6,U6,X6,AA6,AD6,AG6,AJ6)=0,"-",SUM(C6,F6,I6,L6,O6,R6,U6,X6,AA6,AD6,AG6,AJ6))</f>
        <v>-</v>
      </c>
      <c r="AN6" s="88" t="str">
        <f aca="true" t="shared" si="13" ref="AN6:AN12">IF(AM6="-","-",AVERAGE(C6,F6,I6,L6,O6,R6,U6,X6,AA6,AD6,AG6,AJ6))</f>
        <v>-</v>
      </c>
      <c r="AO6" s="89" t="str">
        <f aca="true" t="shared" si="14" ref="AO6:AO12">IF(COUNT(D6,G6,J6,M6,P6,S6,V6,Y6,AB6,AE6,AH6,AK6)=0,"-",SUM(D6,G6,J6,M6,P6,S6,V6,Y6,AB6,AE6,AH6,AK6))</f>
        <v>-</v>
      </c>
      <c r="AP6" s="101" t="str">
        <f aca="true" t="shared" si="15" ref="AP6:AP12">IF(AO6="-","-",AVERAGE(D6,G6,J6,M6,P6,S6,V6,Y6,AB6,AE6,AH6,AK6))</f>
        <v>-</v>
      </c>
      <c r="AQ6" s="141" t="str">
        <f aca="true" t="shared" si="16" ref="AQ6:AQ12">IF(COUNT(E6,H6,K6,N6,Q6,T6,W6,Z6,AC6,AF6,AI6,AL6)=0,"-",SUM(E6,H6,K6,N6,Q6,T6,W6,Z6,AC6,AF6,AI6,AL6))</f>
        <v>-</v>
      </c>
    </row>
    <row r="7" spans="2:43" s="56" customFormat="1" ht="34.5" customHeight="1">
      <c r="B7" s="93" t="s">
        <v>12</v>
      </c>
      <c r="C7" s="59">
        <f>IF('冬季（1月～3月）'!G10=0,"",'冬季（1月～3月）'!G10)</f>
      </c>
      <c r="D7" s="60">
        <f>IF('冬季（1月～3月）'!H10=0,"",'冬季（1月～3月）'!H10)</f>
      </c>
      <c r="E7" s="94" t="str">
        <f t="shared" si="0"/>
        <v>-</v>
      </c>
      <c r="F7" s="59">
        <f>IF('冬季（1月～3月）'!M10=0,"",'冬季（1月～3月）'!M10)</f>
      </c>
      <c r="G7" s="60">
        <f>IF('冬季（1月～3月）'!N10=0,"",'冬季（1月～3月）'!N10)</f>
      </c>
      <c r="H7" s="94" t="str">
        <f t="shared" si="1"/>
        <v>-</v>
      </c>
      <c r="I7" s="59">
        <f>IF('冬季（1月～3月）'!S10=0,"",'冬季（1月～3月）'!S10)</f>
      </c>
      <c r="J7" s="60">
        <f>IF('冬季（1月～3月）'!T10=0,"",'冬季（1月～3月）'!T10)</f>
      </c>
      <c r="K7" s="94" t="str">
        <f t="shared" si="2"/>
        <v>-</v>
      </c>
      <c r="L7" s="59">
        <f>IF('春季（4月～6月）'!G10=0,"",'春季（4月～6月）'!G10)</f>
      </c>
      <c r="M7" s="60">
        <f>IF('春季（4月～6月）'!H10=0,"",'春季（4月～6月）'!H10)</f>
      </c>
      <c r="N7" s="94" t="str">
        <f t="shared" si="3"/>
        <v>-</v>
      </c>
      <c r="O7" s="59">
        <f>IF('春季（4月～6月）'!M10=0,"",'春季（4月～6月）'!M10)</f>
      </c>
      <c r="P7" s="60">
        <f>IF('春季（4月～6月）'!N10=0,"",'春季（4月～6月）'!N10)</f>
      </c>
      <c r="Q7" s="94" t="str">
        <f t="shared" si="4"/>
        <v>-</v>
      </c>
      <c r="R7" s="59">
        <f>IF('春季（4月～6月）'!S10=0,"",'春季（4月～6月）'!S10)</f>
      </c>
      <c r="S7" s="60">
        <f>IF('春季（4月～6月）'!T10=0,"",'春季（4月～6月）'!T10)</f>
      </c>
      <c r="T7" s="94" t="str">
        <f t="shared" si="5"/>
        <v>-</v>
      </c>
      <c r="U7" s="59">
        <f>IF('夏季（7月～9月）'!G10=0,"",'夏季（7月～9月）'!G10)</f>
      </c>
      <c r="V7" s="60">
        <f>IF('夏季（7月～9月）'!H10=0,"",'夏季（7月～9月）'!H10)</f>
      </c>
      <c r="W7" s="94" t="str">
        <f t="shared" si="6"/>
        <v>-</v>
      </c>
      <c r="X7" s="59">
        <f>IF('夏季（7月～9月）'!M10=0,"",'夏季（7月～9月）'!M10)</f>
      </c>
      <c r="Y7" s="60">
        <f>IF('夏季（7月～9月）'!N10=0,"",'夏季（7月～9月）'!N10)</f>
      </c>
      <c r="Z7" s="94" t="str">
        <f t="shared" si="7"/>
        <v>-</v>
      </c>
      <c r="AA7" s="59">
        <f>IF('夏季（7月～9月）'!S10=0,"",'夏季（7月～9月）'!S10)</f>
      </c>
      <c r="AB7" s="60">
        <f>IF('夏季（7月～9月）'!T10=0,"",'夏季（7月～9月）'!T10)</f>
      </c>
      <c r="AC7" s="94" t="str">
        <f t="shared" si="8"/>
        <v>-</v>
      </c>
      <c r="AD7" s="59">
        <f>IF('秋期（10月～12月）'!G10=0,"",'秋期（10月～12月）'!G10)</f>
      </c>
      <c r="AE7" s="60">
        <f>IF('秋期（10月～12月）'!H10=0,"",'秋期（10月～12月）'!H10)</f>
      </c>
      <c r="AF7" s="94" t="str">
        <f t="shared" si="9"/>
        <v>-</v>
      </c>
      <c r="AG7" s="59">
        <f>IF('秋期（10月～12月）'!M10=0,"",'秋期（10月～12月）'!M10)</f>
      </c>
      <c r="AH7" s="60">
        <f>IF('秋期（10月～12月）'!N10=0,"",'秋期（10月～12月）'!N10)</f>
      </c>
      <c r="AI7" s="94" t="str">
        <f t="shared" si="10"/>
        <v>-</v>
      </c>
      <c r="AJ7" s="59">
        <f>IF('秋期（10月～12月）'!S10=0,"",'秋期（10月～12月）'!S10)</f>
      </c>
      <c r="AK7" s="60">
        <f>IF('秋期（10月～12月）'!T10=0,"",'秋期（10月～12月）'!T10)</f>
      </c>
      <c r="AL7" s="95" t="str">
        <f t="shared" si="11"/>
        <v>-</v>
      </c>
      <c r="AM7" s="128" t="str">
        <f t="shared" si="12"/>
        <v>-</v>
      </c>
      <c r="AN7" s="94" t="str">
        <f t="shared" si="13"/>
        <v>-</v>
      </c>
      <c r="AO7" s="60" t="str">
        <f t="shared" si="14"/>
        <v>-</v>
      </c>
      <c r="AP7" s="132" t="str">
        <f t="shared" si="15"/>
        <v>-</v>
      </c>
      <c r="AQ7" s="134" t="str">
        <f t="shared" si="16"/>
        <v>-</v>
      </c>
    </row>
    <row r="8" spans="2:43" s="56" customFormat="1" ht="34.5" customHeight="1">
      <c r="B8" s="93" t="s">
        <v>64</v>
      </c>
      <c r="C8" s="59">
        <f>IF('冬季（1月～3月）'!G11=0,"",'冬季（1月～3月）'!G11)</f>
      </c>
      <c r="D8" s="60">
        <f>IF('冬季（1月～3月）'!H11=0,"",'冬季（1月～3月）'!H11)</f>
      </c>
      <c r="E8" s="94" t="str">
        <f t="shared" si="0"/>
        <v>-</v>
      </c>
      <c r="F8" s="59">
        <f>IF('冬季（1月～3月）'!M11=0,"",'冬季（1月～3月）'!M11)</f>
      </c>
      <c r="G8" s="60">
        <f>IF('冬季（1月～3月）'!N11=0,"",'冬季（1月～3月）'!N11)</f>
      </c>
      <c r="H8" s="94" t="str">
        <f t="shared" si="1"/>
        <v>-</v>
      </c>
      <c r="I8" s="59">
        <f>IF('冬季（1月～3月）'!S11=0,"",'冬季（1月～3月）'!S11)</f>
      </c>
      <c r="J8" s="60">
        <f>IF('冬季（1月～3月）'!T11=0,"",'冬季（1月～3月）'!T11)</f>
      </c>
      <c r="K8" s="94" t="str">
        <f t="shared" si="2"/>
        <v>-</v>
      </c>
      <c r="L8" s="59">
        <f>IF('春季（4月～6月）'!G11=0,"",'春季（4月～6月）'!G11)</f>
      </c>
      <c r="M8" s="60">
        <f>IF('春季（4月～6月）'!H11=0,"",'春季（4月～6月）'!H11)</f>
      </c>
      <c r="N8" s="94" t="str">
        <f t="shared" si="3"/>
        <v>-</v>
      </c>
      <c r="O8" s="59">
        <f>IF('春季（4月～6月）'!M11=0,"",'春季（4月～6月）'!M11)</f>
      </c>
      <c r="P8" s="60">
        <f>IF('春季（4月～6月）'!N11=0,"",'春季（4月～6月）'!N11)</f>
      </c>
      <c r="Q8" s="94" t="str">
        <f t="shared" si="4"/>
        <v>-</v>
      </c>
      <c r="R8" s="59">
        <f>IF('春季（4月～6月）'!S11=0,"",'春季（4月～6月）'!S11)</f>
      </c>
      <c r="S8" s="60">
        <f>IF('春季（4月～6月）'!T11=0,"",'春季（4月～6月）'!T11)</f>
      </c>
      <c r="T8" s="94" t="str">
        <f t="shared" si="5"/>
        <v>-</v>
      </c>
      <c r="U8" s="59">
        <f>IF('夏季（7月～9月）'!G11=0,"",'夏季（7月～9月）'!G11)</f>
      </c>
      <c r="V8" s="60">
        <f>IF('夏季（7月～9月）'!H11=0,"",'夏季（7月～9月）'!H11)</f>
      </c>
      <c r="W8" s="94" t="str">
        <f t="shared" si="6"/>
        <v>-</v>
      </c>
      <c r="X8" s="59">
        <f>IF('夏季（7月～9月）'!M11=0,"",'夏季（7月～9月）'!M11)</f>
      </c>
      <c r="Y8" s="60">
        <f>IF('夏季（7月～9月）'!N11=0,"",'夏季（7月～9月）'!N11)</f>
      </c>
      <c r="Z8" s="94" t="str">
        <f t="shared" si="7"/>
        <v>-</v>
      </c>
      <c r="AA8" s="59">
        <f>IF('夏季（7月～9月）'!S11=0,"",'夏季（7月～9月）'!S11)</f>
      </c>
      <c r="AB8" s="60">
        <f>IF('夏季（7月～9月）'!T11=0,"",'夏季（7月～9月）'!T11)</f>
      </c>
      <c r="AC8" s="94" t="str">
        <f t="shared" si="8"/>
        <v>-</v>
      </c>
      <c r="AD8" s="59">
        <f>IF('秋期（10月～12月）'!G11=0,"",'秋期（10月～12月）'!G11)</f>
      </c>
      <c r="AE8" s="60">
        <f>IF('秋期（10月～12月）'!H11=0,"",'秋期（10月～12月）'!H11)</f>
      </c>
      <c r="AF8" s="94" t="str">
        <f t="shared" si="9"/>
        <v>-</v>
      </c>
      <c r="AG8" s="59">
        <f>IF('秋期（10月～12月）'!M11=0,"",'秋期（10月～12月）'!M11)</f>
      </c>
      <c r="AH8" s="60">
        <f>IF('秋期（10月～12月）'!N11=0,"",'秋期（10月～12月）'!N11)</f>
      </c>
      <c r="AI8" s="94" t="str">
        <f t="shared" si="10"/>
        <v>-</v>
      </c>
      <c r="AJ8" s="59">
        <f>IF('秋期（10月～12月）'!S11=0,"",'秋期（10月～12月）'!S11)</f>
      </c>
      <c r="AK8" s="60">
        <f>IF('秋期（10月～12月）'!T11=0,"",'秋期（10月～12月）'!T11)</f>
      </c>
      <c r="AL8" s="95" t="str">
        <f t="shared" si="11"/>
        <v>-</v>
      </c>
      <c r="AM8" s="128" t="str">
        <f t="shared" si="12"/>
        <v>-</v>
      </c>
      <c r="AN8" s="94" t="str">
        <f t="shared" si="13"/>
        <v>-</v>
      </c>
      <c r="AO8" s="60" t="str">
        <f t="shared" si="14"/>
        <v>-</v>
      </c>
      <c r="AP8" s="132" t="str">
        <f t="shared" si="15"/>
        <v>-</v>
      </c>
      <c r="AQ8" s="134" t="str">
        <f t="shared" si="16"/>
        <v>-</v>
      </c>
    </row>
    <row r="9" spans="2:43" s="56" customFormat="1" ht="34.5" customHeight="1">
      <c r="B9" s="93" t="s">
        <v>13</v>
      </c>
      <c r="C9" s="59">
        <f>IF('冬季（1月～3月）'!G12=0,"",'冬季（1月～3月）'!G12)</f>
      </c>
      <c r="D9" s="60">
        <f>IF('冬季（1月～3月）'!H12=0,"",'冬季（1月～3月）'!H12)</f>
      </c>
      <c r="E9" s="94" t="str">
        <f t="shared" si="0"/>
        <v>-</v>
      </c>
      <c r="F9" s="59">
        <f>IF('冬季（1月～3月）'!M12=0,"",'冬季（1月～3月）'!M12)</f>
      </c>
      <c r="G9" s="60">
        <f>IF('冬季（1月～3月）'!N12=0,"",'冬季（1月～3月）'!N12)</f>
      </c>
      <c r="H9" s="94" t="str">
        <f t="shared" si="1"/>
        <v>-</v>
      </c>
      <c r="I9" s="59">
        <f>IF('冬季（1月～3月）'!S12=0,"",'冬季（1月～3月）'!S12)</f>
      </c>
      <c r="J9" s="60">
        <f>IF('冬季（1月～3月）'!T12=0,"",'冬季（1月～3月）'!T12)</f>
      </c>
      <c r="K9" s="94" t="str">
        <f t="shared" si="2"/>
        <v>-</v>
      </c>
      <c r="L9" s="59">
        <f>IF('春季（4月～6月）'!G12=0,"",'春季（4月～6月）'!G12)</f>
      </c>
      <c r="M9" s="60">
        <f>IF('春季（4月～6月）'!H12=0,"",'春季（4月～6月）'!H12)</f>
      </c>
      <c r="N9" s="94" t="str">
        <f t="shared" si="3"/>
        <v>-</v>
      </c>
      <c r="O9" s="59">
        <f>IF('春季（4月～6月）'!M12=0,"",'春季（4月～6月）'!M12)</f>
      </c>
      <c r="P9" s="60">
        <f>IF('春季（4月～6月）'!N12=0,"",'春季（4月～6月）'!N12)</f>
      </c>
      <c r="Q9" s="94" t="str">
        <f t="shared" si="4"/>
        <v>-</v>
      </c>
      <c r="R9" s="59">
        <f>IF('春季（4月～6月）'!S12=0,"",'春季（4月～6月）'!S12)</f>
      </c>
      <c r="S9" s="60">
        <f>IF('春季（4月～6月）'!T12=0,"",'春季（4月～6月）'!T12)</f>
      </c>
      <c r="T9" s="94" t="str">
        <f t="shared" si="5"/>
        <v>-</v>
      </c>
      <c r="U9" s="59">
        <f>IF('夏季（7月～9月）'!G12=0,"",'夏季（7月～9月）'!G12)</f>
      </c>
      <c r="V9" s="60">
        <f>IF('夏季（7月～9月）'!H12=0,"",'夏季（7月～9月）'!H12)</f>
      </c>
      <c r="W9" s="94" t="str">
        <f t="shared" si="6"/>
        <v>-</v>
      </c>
      <c r="X9" s="59">
        <f>IF('夏季（7月～9月）'!M12=0,"",'夏季（7月～9月）'!M12)</f>
      </c>
      <c r="Y9" s="60">
        <f>IF('夏季（7月～9月）'!N12=0,"",'夏季（7月～9月）'!N12)</f>
      </c>
      <c r="Z9" s="94" t="str">
        <f t="shared" si="7"/>
        <v>-</v>
      </c>
      <c r="AA9" s="59">
        <f>IF('夏季（7月～9月）'!S12=0,"",'夏季（7月～9月）'!S12)</f>
      </c>
      <c r="AB9" s="60">
        <f>IF('夏季（7月～9月）'!T12=0,"",'夏季（7月～9月）'!T12)</f>
      </c>
      <c r="AC9" s="94" t="str">
        <f t="shared" si="8"/>
        <v>-</v>
      </c>
      <c r="AD9" s="59">
        <f>IF('秋期（10月～12月）'!G12=0,"",'秋期（10月～12月）'!G12)</f>
      </c>
      <c r="AE9" s="60">
        <f>IF('秋期（10月～12月）'!H12=0,"",'秋期（10月～12月）'!H12)</f>
      </c>
      <c r="AF9" s="94" t="str">
        <f t="shared" si="9"/>
        <v>-</v>
      </c>
      <c r="AG9" s="59">
        <f>IF('秋期（10月～12月）'!M12=0,"",'秋期（10月～12月）'!M12)</f>
      </c>
      <c r="AH9" s="60">
        <f>IF('秋期（10月～12月）'!N12=0,"",'秋期（10月～12月）'!N12)</f>
      </c>
      <c r="AI9" s="94" t="str">
        <f t="shared" si="10"/>
        <v>-</v>
      </c>
      <c r="AJ9" s="59">
        <f>IF('秋期（10月～12月）'!S12=0,"",'秋期（10月～12月）'!S12)</f>
      </c>
      <c r="AK9" s="60">
        <f>IF('秋期（10月～12月）'!T12=0,"",'秋期（10月～12月）'!T12)</f>
      </c>
      <c r="AL9" s="95" t="str">
        <f t="shared" si="11"/>
        <v>-</v>
      </c>
      <c r="AM9" s="128" t="str">
        <f t="shared" si="12"/>
        <v>-</v>
      </c>
      <c r="AN9" s="94" t="str">
        <f t="shared" si="13"/>
        <v>-</v>
      </c>
      <c r="AO9" s="60" t="str">
        <f t="shared" si="14"/>
        <v>-</v>
      </c>
      <c r="AP9" s="132" t="str">
        <f t="shared" si="15"/>
        <v>-</v>
      </c>
      <c r="AQ9" s="134" t="str">
        <f t="shared" si="16"/>
        <v>-</v>
      </c>
    </row>
    <row r="10" spans="2:43" s="56" customFormat="1" ht="34.5" customHeight="1">
      <c r="B10" s="96" t="s">
        <v>14</v>
      </c>
      <c r="C10" s="59">
        <f>IF('冬季（1月～3月）'!G13=0,"",'冬季（1月～3月）'!G13)</f>
      </c>
      <c r="D10" s="60">
        <f>IF('冬季（1月～3月）'!H13=0,"",'冬季（1月～3月）'!H13)</f>
      </c>
      <c r="E10" s="94" t="str">
        <f t="shared" si="0"/>
        <v>-</v>
      </c>
      <c r="F10" s="59">
        <f>IF('冬季（1月～3月）'!M13=0,"",'冬季（1月～3月）'!M13)</f>
      </c>
      <c r="G10" s="60">
        <f>IF('冬季（1月～3月）'!N13=0,"",'冬季（1月～3月）'!N13)</f>
      </c>
      <c r="H10" s="94" t="str">
        <f t="shared" si="1"/>
        <v>-</v>
      </c>
      <c r="I10" s="59">
        <f>IF('冬季（1月～3月）'!S13=0,"",'冬季（1月～3月）'!S13)</f>
      </c>
      <c r="J10" s="60">
        <f>IF('冬季（1月～3月）'!T13=0,"",'冬季（1月～3月）'!T13)</f>
      </c>
      <c r="K10" s="94" t="str">
        <f t="shared" si="2"/>
        <v>-</v>
      </c>
      <c r="L10" s="59">
        <f>IF('春季（4月～6月）'!G13=0,"",'春季（4月～6月）'!G13)</f>
      </c>
      <c r="M10" s="60">
        <f>IF('春季（4月～6月）'!H13=0,"",'春季（4月～6月）'!H13)</f>
      </c>
      <c r="N10" s="94" t="str">
        <f t="shared" si="3"/>
        <v>-</v>
      </c>
      <c r="O10" s="59">
        <f>IF('春季（4月～6月）'!M13=0,"",'春季（4月～6月）'!M13)</f>
      </c>
      <c r="P10" s="60">
        <f>IF('春季（4月～6月）'!N13=0,"",'春季（4月～6月）'!N13)</f>
      </c>
      <c r="Q10" s="94" t="str">
        <f t="shared" si="4"/>
        <v>-</v>
      </c>
      <c r="R10" s="59">
        <f>IF('春季（4月～6月）'!S13=0,"",'春季（4月～6月）'!S13)</f>
      </c>
      <c r="S10" s="60">
        <f>IF('春季（4月～6月）'!T13=0,"",'春季（4月～6月）'!T13)</f>
      </c>
      <c r="T10" s="94" t="str">
        <f t="shared" si="5"/>
        <v>-</v>
      </c>
      <c r="U10" s="59">
        <f>IF('夏季（7月～9月）'!G13=0,"",'夏季（7月～9月）'!G13)</f>
      </c>
      <c r="V10" s="60">
        <f>IF('夏季（7月～9月）'!H13=0,"",'夏季（7月～9月）'!H13)</f>
      </c>
      <c r="W10" s="94" t="str">
        <f t="shared" si="6"/>
        <v>-</v>
      </c>
      <c r="X10" s="59">
        <f>IF('夏季（7月～9月）'!M13=0,"",'夏季（7月～9月）'!M13)</f>
      </c>
      <c r="Y10" s="60">
        <f>IF('夏季（7月～9月）'!N13=0,"",'夏季（7月～9月）'!N13)</f>
      </c>
      <c r="Z10" s="94" t="str">
        <f t="shared" si="7"/>
        <v>-</v>
      </c>
      <c r="AA10" s="59">
        <f>IF('夏季（7月～9月）'!S13=0,"",'夏季（7月～9月）'!S13)</f>
      </c>
      <c r="AB10" s="60">
        <f>IF('夏季（7月～9月）'!T13=0,"",'夏季（7月～9月）'!T13)</f>
      </c>
      <c r="AC10" s="94" t="str">
        <f t="shared" si="8"/>
        <v>-</v>
      </c>
      <c r="AD10" s="59">
        <f>IF('秋期（10月～12月）'!G13=0,"",'秋期（10月～12月）'!G13)</f>
      </c>
      <c r="AE10" s="60">
        <f>IF('秋期（10月～12月）'!H13=0,"",'秋期（10月～12月）'!H13)</f>
      </c>
      <c r="AF10" s="94" t="str">
        <f t="shared" si="9"/>
        <v>-</v>
      </c>
      <c r="AG10" s="59">
        <f>IF('秋期（10月～12月）'!M13=0,"",'秋期（10月～12月）'!M13)</f>
      </c>
      <c r="AH10" s="60">
        <f>IF('秋期（10月～12月）'!N13=0,"",'秋期（10月～12月）'!N13)</f>
      </c>
      <c r="AI10" s="94" t="str">
        <f t="shared" si="10"/>
        <v>-</v>
      </c>
      <c r="AJ10" s="59">
        <f>IF('秋期（10月～12月）'!S13=0,"",'秋期（10月～12月）'!S13)</f>
      </c>
      <c r="AK10" s="60">
        <f>IF('秋期（10月～12月）'!T13=0,"",'秋期（10月～12月）'!T13)</f>
      </c>
      <c r="AL10" s="95" t="str">
        <f t="shared" si="11"/>
        <v>-</v>
      </c>
      <c r="AM10" s="128" t="str">
        <f t="shared" si="12"/>
        <v>-</v>
      </c>
      <c r="AN10" s="94" t="str">
        <f t="shared" si="13"/>
        <v>-</v>
      </c>
      <c r="AO10" s="60" t="str">
        <f t="shared" si="14"/>
        <v>-</v>
      </c>
      <c r="AP10" s="132" t="str">
        <f t="shared" si="15"/>
        <v>-</v>
      </c>
      <c r="AQ10" s="134" t="str">
        <f t="shared" si="16"/>
        <v>-</v>
      </c>
    </row>
    <row r="11" spans="2:43" s="56" customFormat="1" ht="34.5" customHeight="1">
      <c r="B11" s="96" t="s">
        <v>47</v>
      </c>
      <c r="C11" s="59">
        <f>IF('冬季（1月～3月）'!G14=0,"",'冬季（1月～3月）'!G14)</f>
      </c>
      <c r="D11" s="60">
        <f>IF('冬季（1月～3月）'!H14=0,"",'冬季（1月～3月）'!H14)</f>
      </c>
      <c r="E11" s="94" t="str">
        <f t="shared" si="0"/>
        <v>-</v>
      </c>
      <c r="F11" s="59">
        <f>IF('冬季（1月～3月）'!M14=0,"",'冬季（1月～3月）'!M14)</f>
      </c>
      <c r="G11" s="60">
        <f>IF('冬季（1月～3月）'!N14=0,"",'冬季（1月～3月）'!N14)</f>
      </c>
      <c r="H11" s="94" t="str">
        <f t="shared" si="1"/>
        <v>-</v>
      </c>
      <c r="I11" s="59">
        <f>IF('冬季（1月～3月）'!S14=0,"",'冬季（1月～3月）'!S14)</f>
      </c>
      <c r="J11" s="60">
        <f>IF('冬季（1月～3月）'!T14=0,"",'冬季（1月～3月）'!T14)</f>
      </c>
      <c r="K11" s="94" t="str">
        <f t="shared" si="2"/>
        <v>-</v>
      </c>
      <c r="L11" s="59">
        <f>IF('春季（4月～6月）'!G14=0,"",'春季（4月～6月）'!G14)</f>
      </c>
      <c r="M11" s="60">
        <f>IF('春季（4月～6月）'!H14=0,"",'春季（4月～6月）'!H14)</f>
      </c>
      <c r="N11" s="94" t="str">
        <f t="shared" si="3"/>
        <v>-</v>
      </c>
      <c r="O11" s="59">
        <f>IF('春季（4月～6月）'!M14=0,"",'春季（4月～6月）'!M14)</f>
      </c>
      <c r="P11" s="60">
        <f>IF('春季（4月～6月）'!N14=0,"",'春季（4月～6月）'!N14)</f>
      </c>
      <c r="Q11" s="94" t="str">
        <f t="shared" si="4"/>
        <v>-</v>
      </c>
      <c r="R11" s="59">
        <f>IF('春季（4月～6月）'!S14=0,"",'春季（4月～6月）'!S14)</f>
      </c>
      <c r="S11" s="60">
        <f>IF('春季（4月～6月）'!T14=0,"",'春季（4月～6月）'!T14)</f>
      </c>
      <c r="T11" s="94" t="str">
        <f t="shared" si="5"/>
        <v>-</v>
      </c>
      <c r="U11" s="59">
        <f>IF('夏季（7月～9月）'!G14=0,"",'夏季（7月～9月）'!G14)</f>
      </c>
      <c r="V11" s="60">
        <f>IF('夏季（7月～9月）'!H14=0,"",'夏季（7月～9月）'!H14)</f>
      </c>
      <c r="W11" s="94" t="str">
        <f t="shared" si="6"/>
        <v>-</v>
      </c>
      <c r="X11" s="59">
        <f>IF('夏季（7月～9月）'!M14=0,"",'夏季（7月～9月）'!M14)</f>
      </c>
      <c r="Y11" s="60">
        <f>IF('夏季（7月～9月）'!N14=0,"",'夏季（7月～9月）'!N14)</f>
      </c>
      <c r="Z11" s="94" t="str">
        <f t="shared" si="7"/>
        <v>-</v>
      </c>
      <c r="AA11" s="59">
        <f>IF('夏季（7月～9月）'!S14=0,"",'夏季（7月～9月）'!S14)</f>
      </c>
      <c r="AB11" s="60">
        <f>IF('夏季（7月～9月）'!T14=0,"",'夏季（7月～9月）'!T14)</f>
      </c>
      <c r="AC11" s="94" t="str">
        <f t="shared" si="8"/>
        <v>-</v>
      </c>
      <c r="AD11" s="59">
        <f>IF('秋期（10月～12月）'!G14=0,"",'秋期（10月～12月）'!G14)</f>
      </c>
      <c r="AE11" s="60">
        <f>IF('秋期（10月～12月）'!H14=0,"",'秋期（10月～12月）'!H14)</f>
      </c>
      <c r="AF11" s="94" t="str">
        <f t="shared" si="9"/>
        <v>-</v>
      </c>
      <c r="AG11" s="59">
        <f>IF('秋期（10月～12月）'!M14=0,"",'秋期（10月～12月）'!M14)</f>
      </c>
      <c r="AH11" s="60">
        <f>IF('秋期（10月～12月）'!N14=0,"",'秋期（10月～12月）'!N14)</f>
      </c>
      <c r="AI11" s="94" t="str">
        <f t="shared" si="10"/>
        <v>-</v>
      </c>
      <c r="AJ11" s="59">
        <f>IF('秋期（10月～12月）'!S14=0,"",'秋期（10月～12月）'!S14)</f>
      </c>
      <c r="AK11" s="60">
        <f>IF('秋期（10月～12月）'!T14=0,"",'秋期（10月～12月）'!T14)</f>
      </c>
      <c r="AL11" s="95" t="str">
        <f t="shared" si="11"/>
        <v>-</v>
      </c>
      <c r="AM11" s="128" t="str">
        <f t="shared" si="12"/>
        <v>-</v>
      </c>
      <c r="AN11" s="94" t="str">
        <f t="shared" si="13"/>
        <v>-</v>
      </c>
      <c r="AO11" s="60" t="str">
        <f t="shared" si="14"/>
        <v>-</v>
      </c>
      <c r="AP11" s="132" t="str">
        <f t="shared" si="15"/>
        <v>-</v>
      </c>
      <c r="AQ11" s="134" t="str">
        <f t="shared" si="16"/>
        <v>-</v>
      </c>
    </row>
    <row r="12" spans="2:43" s="56" customFormat="1" ht="34.5" customHeight="1" thickBot="1">
      <c r="B12" s="96" t="s">
        <v>16</v>
      </c>
      <c r="C12" s="59">
        <f>IF('冬季（1月～3月）'!G15=0,"",'冬季（1月～3月）'!G15)</f>
      </c>
      <c r="D12" s="60">
        <f>IF('冬季（1月～3月）'!H15=0,"",'冬季（1月～3月）'!H15)</f>
      </c>
      <c r="E12" s="94" t="str">
        <f t="shared" si="0"/>
        <v>-</v>
      </c>
      <c r="F12" s="59">
        <f>IF('冬季（1月～3月）'!M15=0,"",'冬季（1月～3月）'!M15)</f>
      </c>
      <c r="G12" s="60">
        <f>IF('冬季（1月～3月）'!N15=0,"",'冬季（1月～3月）'!N15)</f>
      </c>
      <c r="H12" s="94" t="str">
        <f t="shared" si="1"/>
        <v>-</v>
      </c>
      <c r="I12" s="59">
        <f>IF('冬季（1月～3月）'!S15=0,"",'冬季（1月～3月）'!S15)</f>
      </c>
      <c r="J12" s="60">
        <f>IF('冬季（1月～3月）'!T15=0,"",'冬季（1月～3月）'!T15)</f>
      </c>
      <c r="K12" s="94" t="str">
        <f t="shared" si="2"/>
        <v>-</v>
      </c>
      <c r="L12" s="59">
        <f>IF('春季（4月～6月）'!G15=0,"",'春季（4月～6月）'!G15)</f>
      </c>
      <c r="M12" s="60">
        <f>IF('春季（4月～6月）'!H15=0,"",'春季（4月～6月）'!H15)</f>
      </c>
      <c r="N12" s="94" t="str">
        <f t="shared" si="3"/>
        <v>-</v>
      </c>
      <c r="O12" s="59">
        <f>IF('春季（4月～6月）'!M15=0,"",'春季（4月～6月）'!M15)</f>
      </c>
      <c r="P12" s="60">
        <f>IF('春季（4月～6月）'!N15=0,"",'春季（4月～6月）'!N15)</f>
      </c>
      <c r="Q12" s="94" t="str">
        <f t="shared" si="4"/>
        <v>-</v>
      </c>
      <c r="R12" s="59">
        <f>IF('春季（4月～6月）'!S15=0,"",'春季（4月～6月）'!S15)</f>
      </c>
      <c r="S12" s="60">
        <f>IF('春季（4月～6月）'!T15=0,"",'春季（4月～6月）'!T15)</f>
      </c>
      <c r="T12" s="94" t="str">
        <f t="shared" si="5"/>
        <v>-</v>
      </c>
      <c r="U12" s="59">
        <f>IF('夏季（7月～9月）'!G15=0,"",'夏季（7月～9月）'!G15)</f>
      </c>
      <c r="V12" s="60">
        <f>IF('夏季（7月～9月）'!H15=0,"",'夏季（7月～9月）'!H15)</f>
      </c>
      <c r="W12" s="94" t="str">
        <f t="shared" si="6"/>
        <v>-</v>
      </c>
      <c r="X12" s="59">
        <f>IF('夏季（7月～9月）'!M15=0,"",'夏季（7月～9月）'!M15)</f>
      </c>
      <c r="Y12" s="60">
        <f>IF('夏季（7月～9月）'!N15=0,"",'夏季（7月～9月）'!N15)</f>
      </c>
      <c r="Z12" s="94" t="str">
        <f t="shared" si="7"/>
        <v>-</v>
      </c>
      <c r="AA12" s="59">
        <f>IF('夏季（7月～9月）'!S15=0,"",'夏季（7月～9月）'!S15)</f>
      </c>
      <c r="AB12" s="60">
        <f>IF('夏季（7月～9月）'!T15=0,"",'夏季（7月～9月）'!T15)</f>
      </c>
      <c r="AC12" s="94" t="str">
        <f t="shared" si="8"/>
        <v>-</v>
      </c>
      <c r="AD12" s="59">
        <f>IF('秋期（10月～12月）'!G15=0,"",'秋期（10月～12月）'!G15)</f>
      </c>
      <c r="AE12" s="60">
        <f>IF('秋期（10月～12月）'!H15=0,"",'秋期（10月～12月）'!H15)</f>
      </c>
      <c r="AF12" s="94" t="str">
        <f t="shared" si="9"/>
        <v>-</v>
      </c>
      <c r="AG12" s="59">
        <f>IF('秋期（10月～12月）'!M15=0,"",'秋期（10月～12月）'!M15)</f>
      </c>
      <c r="AH12" s="60">
        <f>IF('秋期（10月～12月）'!N15=0,"",'秋期（10月～12月）'!N15)</f>
      </c>
      <c r="AI12" s="94" t="str">
        <f t="shared" si="10"/>
        <v>-</v>
      </c>
      <c r="AJ12" s="59">
        <f>IF('秋期（10月～12月）'!S15=0,"",'秋期（10月～12月）'!S15)</f>
      </c>
      <c r="AK12" s="60">
        <f>IF('秋期（10月～12月）'!T15=0,"",'秋期（10月～12月）'!T15)</f>
      </c>
      <c r="AL12" s="97" t="str">
        <f t="shared" si="11"/>
        <v>-</v>
      </c>
      <c r="AM12" s="137" t="str">
        <f t="shared" si="12"/>
        <v>-</v>
      </c>
      <c r="AN12" s="138" t="str">
        <f t="shared" si="13"/>
        <v>-</v>
      </c>
      <c r="AO12" s="139" t="str">
        <f t="shared" si="14"/>
        <v>-</v>
      </c>
      <c r="AP12" s="140" t="str">
        <f t="shared" si="15"/>
        <v>-</v>
      </c>
      <c r="AQ12" s="142" t="str">
        <f t="shared" si="16"/>
        <v>-</v>
      </c>
    </row>
    <row r="13" spans="2:43" s="56" customFormat="1" ht="34.5" customHeight="1" thickTop="1">
      <c r="B13" s="87" t="s">
        <v>17</v>
      </c>
      <c r="C13" s="116">
        <f aca="true" t="shared" si="17" ref="C13:AQ13">SUM(C6:C12)</f>
        <v>0</v>
      </c>
      <c r="D13" s="101">
        <f t="shared" si="17"/>
        <v>0</v>
      </c>
      <c r="E13" s="117">
        <f t="shared" si="17"/>
        <v>0</v>
      </c>
      <c r="F13" s="116">
        <f t="shared" si="17"/>
        <v>0</v>
      </c>
      <c r="G13" s="101">
        <f t="shared" si="17"/>
        <v>0</v>
      </c>
      <c r="H13" s="117">
        <f t="shared" si="17"/>
        <v>0</v>
      </c>
      <c r="I13" s="116">
        <f t="shared" si="17"/>
        <v>0</v>
      </c>
      <c r="J13" s="101">
        <f t="shared" si="17"/>
        <v>0</v>
      </c>
      <c r="K13" s="117">
        <f t="shared" si="17"/>
        <v>0</v>
      </c>
      <c r="L13" s="116">
        <f t="shared" si="17"/>
        <v>0</v>
      </c>
      <c r="M13" s="101">
        <f t="shared" si="17"/>
        <v>0</v>
      </c>
      <c r="N13" s="117">
        <f t="shared" si="17"/>
        <v>0</v>
      </c>
      <c r="O13" s="116">
        <f t="shared" si="17"/>
        <v>0</v>
      </c>
      <c r="P13" s="101">
        <f t="shared" si="17"/>
        <v>0</v>
      </c>
      <c r="Q13" s="117">
        <f t="shared" si="17"/>
        <v>0</v>
      </c>
      <c r="R13" s="116">
        <f t="shared" si="17"/>
        <v>0</v>
      </c>
      <c r="S13" s="101">
        <f t="shared" si="17"/>
        <v>0</v>
      </c>
      <c r="T13" s="117">
        <f t="shared" si="17"/>
        <v>0</v>
      </c>
      <c r="U13" s="99">
        <f t="shared" si="17"/>
        <v>0</v>
      </c>
      <c r="V13" s="89">
        <f t="shared" si="17"/>
        <v>0</v>
      </c>
      <c r="W13" s="100">
        <f t="shared" si="17"/>
        <v>0</v>
      </c>
      <c r="X13" s="99">
        <f t="shared" si="17"/>
        <v>0</v>
      </c>
      <c r="Y13" s="89">
        <f t="shared" si="17"/>
        <v>0</v>
      </c>
      <c r="Z13" s="100">
        <f t="shared" si="17"/>
        <v>0</v>
      </c>
      <c r="AA13" s="99">
        <f t="shared" si="17"/>
        <v>0</v>
      </c>
      <c r="AB13" s="89">
        <f t="shared" si="17"/>
        <v>0</v>
      </c>
      <c r="AC13" s="100">
        <f t="shared" si="17"/>
        <v>0</v>
      </c>
      <c r="AD13" s="99">
        <f t="shared" si="17"/>
        <v>0</v>
      </c>
      <c r="AE13" s="89">
        <f t="shared" si="17"/>
        <v>0</v>
      </c>
      <c r="AF13" s="100">
        <f t="shared" si="17"/>
        <v>0</v>
      </c>
      <c r="AG13" s="99">
        <f t="shared" si="17"/>
        <v>0</v>
      </c>
      <c r="AH13" s="89">
        <f t="shared" si="17"/>
        <v>0</v>
      </c>
      <c r="AI13" s="100">
        <f t="shared" si="17"/>
        <v>0</v>
      </c>
      <c r="AJ13" s="99">
        <f t="shared" si="17"/>
        <v>0</v>
      </c>
      <c r="AK13" s="89">
        <f t="shared" si="17"/>
        <v>0</v>
      </c>
      <c r="AL13" s="118">
        <f t="shared" si="17"/>
        <v>0</v>
      </c>
      <c r="AM13" s="119">
        <f t="shared" si="17"/>
        <v>0</v>
      </c>
      <c r="AN13" s="116">
        <f t="shared" si="17"/>
        <v>0</v>
      </c>
      <c r="AO13" s="101">
        <f t="shared" si="17"/>
        <v>0</v>
      </c>
      <c r="AP13" s="89">
        <f t="shared" si="17"/>
        <v>0</v>
      </c>
      <c r="AQ13" s="64">
        <f t="shared" si="17"/>
        <v>0</v>
      </c>
    </row>
    <row r="14" spans="2:43" s="56" customFormat="1" ht="34.5" customHeight="1" thickBot="1">
      <c r="B14" s="189" t="s">
        <v>32</v>
      </c>
      <c r="C14" s="120">
        <f>C13</f>
        <v>0</v>
      </c>
      <c r="D14" s="121">
        <f>D13</f>
        <v>0</v>
      </c>
      <c r="E14" s="122">
        <f>E13</f>
        <v>0</v>
      </c>
      <c r="F14" s="120">
        <f aca="true" t="shared" si="18" ref="F14:AL14">C14+F13</f>
        <v>0</v>
      </c>
      <c r="G14" s="121">
        <f t="shared" si="18"/>
        <v>0</v>
      </c>
      <c r="H14" s="122">
        <f t="shared" si="18"/>
        <v>0</v>
      </c>
      <c r="I14" s="120">
        <f t="shared" si="18"/>
        <v>0</v>
      </c>
      <c r="J14" s="121">
        <f t="shared" si="18"/>
        <v>0</v>
      </c>
      <c r="K14" s="122">
        <f t="shared" si="18"/>
        <v>0</v>
      </c>
      <c r="L14" s="120">
        <f t="shared" si="18"/>
        <v>0</v>
      </c>
      <c r="M14" s="121">
        <f>J14+M13</f>
        <v>0</v>
      </c>
      <c r="N14" s="122">
        <f>K14+N13</f>
        <v>0</v>
      </c>
      <c r="O14" s="120">
        <f>L14+O13</f>
        <v>0</v>
      </c>
      <c r="P14" s="121">
        <f t="shared" si="18"/>
        <v>0</v>
      </c>
      <c r="Q14" s="122">
        <f t="shared" si="18"/>
        <v>0</v>
      </c>
      <c r="R14" s="120">
        <f t="shared" si="18"/>
        <v>0</v>
      </c>
      <c r="S14" s="121">
        <f t="shared" si="18"/>
        <v>0</v>
      </c>
      <c r="T14" s="122">
        <f t="shared" si="18"/>
        <v>0</v>
      </c>
      <c r="U14" s="104">
        <f t="shared" si="18"/>
        <v>0</v>
      </c>
      <c r="V14" s="105">
        <f t="shared" si="18"/>
        <v>0</v>
      </c>
      <c r="W14" s="106">
        <f t="shared" si="18"/>
        <v>0</v>
      </c>
      <c r="X14" s="104">
        <f t="shared" si="18"/>
        <v>0</v>
      </c>
      <c r="Y14" s="105">
        <f t="shared" si="18"/>
        <v>0</v>
      </c>
      <c r="Z14" s="106">
        <f t="shared" si="18"/>
        <v>0</v>
      </c>
      <c r="AA14" s="104">
        <f t="shared" si="18"/>
        <v>0</v>
      </c>
      <c r="AB14" s="105">
        <f t="shared" si="18"/>
        <v>0</v>
      </c>
      <c r="AC14" s="106">
        <f t="shared" si="18"/>
        <v>0</v>
      </c>
      <c r="AD14" s="104">
        <f t="shared" si="18"/>
        <v>0</v>
      </c>
      <c r="AE14" s="105">
        <f t="shared" si="18"/>
        <v>0</v>
      </c>
      <c r="AF14" s="106">
        <f t="shared" si="18"/>
        <v>0</v>
      </c>
      <c r="AG14" s="104">
        <f t="shared" si="18"/>
        <v>0</v>
      </c>
      <c r="AH14" s="105">
        <f t="shared" si="18"/>
        <v>0</v>
      </c>
      <c r="AI14" s="106">
        <f t="shared" si="18"/>
        <v>0</v>
      </c>
      <c r="AJ14" s="104">
        <f t="shared" si="18"/>
        <v>0</v>
      </c>
      <c r="AK14" s="105">
        <f t="shared" si="18"/>
        <v>0</v>
      </c>
      <c r="AL14" s="123">
        <f t="shared" si="18"/>
        <v>0</v>
      </c>
      <c r="AM14" s="124"/>
      <c r="AN14" s="125"/>
      <c r="AO14" s="125"/>
      <c r="AP14" s="126"/>
      <c r="AQ14" s="55"/>
    </row>
    <row r="15" ht="24" customHeight="1" thickBot="1"/>
    <row r="16" spans="2:43" ht="60" customHeight="1" thickBot="1">
      <c r="B16" s="325" t="s">
        <v>31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7"/>
      <c r="AN16" s="327"/>
      <c r="AO16" s="327"/>
      <c r="AP16" s="327"/>
      <c r="AQ16" s="328"/>
    </row>
    <row r="17" spans="2:43" s="52" customFormat="1" ht="25.5" customHeight="1">
      <c r="B17" s="51"/>
      <c r="C17" s="315">
        <v>1</v>
      </c>
      <c r="D17" s="316"/>
      <c r="E17" s="317"/>
      <c r="F17" s="315">
        <v>2</v>
      </c>
      <c r="G17" s="316"/>
      <c r="H17" s="317"/>
      <c r="I17" s="315">
        <v>3</v>
      </c>
      <c r="J17" s="318"/>
      <c r="K17" s="317"/>
      <c r="L17" s="315">
        <v>4</v>
      </c>
      <c r="M17" s="318"/>
      <c r="N17" s="317"/>
      <c r="O17" s="315">
        <v>5</v>
      </c>
      <c r="P17" s="318"/>
      <c r="Q17" s="317"/>
      <c r="R17" s="315">
        <v>6</v>
      </c>
      <c r="S17" s="318"/>
      <c r="T17" s="317"/>
      <c r="U17" s="315">
        <v>7</v>
      </c>
      <c r="V17" s="318"/>
      <c r="W17" s="317"/>
      <c r="X17" s="315">
        <v>8</v>
      </c>
      <c r="Y17" s="318"/>
      <c r="Z17" s="317"/>
      <c r="AA17" s="315">
        <v>9</v>
      </c>
      <c r="AB17" s="318"/>
      <c r="AC17" s="317"/>
      <c r="AD17" s="315">
        <v>10</v>
      </c>
      <c r="AE17" s="318"/>
      <c r="AF17" s="317"/>
      <c r="AG17" s="315">
        <v>11</v>
      </c>
      <c r="AH17" s="318"/>
      <c r="AI17" s="317"/>
      <c r="AJ17" s="315">
        <v>12</v>
      </c>
      <c r="AK17" s="318"/>
      <c r="AL17" s="338"/>
      <c r="AM17" s="335" t="s">
        <v>17</v>
      </c>
      <c r="AN17" s="336"/>
      <c r="AO17" s="336"/>
      <c r="AP17" s="336"/>
      <c r="AQ17" s="337"/>
    </row>
    <row r="18" spans="2:43" s="56" customFormat="1" ht="13.5" customHeight="1">
      <c r="B18" s="329"/>
      <c r="C18" s="321" t="s">
        <v>33</v>
      </c>
      <c r="D18" s="313" t="s">
        <v>34</v>
      </c>
      <c r="E18" s="319" t="s">
        <v>42</v>
      </c>
      <c r="F18" s="321" t="s">
        <v>33</v>
      </c>
      <c r="G18" s="313" t="s">
        <v>34</v>
      </c>
      <c r="H18" s="319" t="s">
        <v>42</v>
      </c>
      <c r="I18" s="321" t="s">
        <v>33</v>
      </c>
      <c r="J18" s="313" t="s">
        <v>34</v>
      </c>
      <c r="K18" s="319" t="s">
        <v>42</v>
      </c>
      <c r="L18" s="321" t="s">
        <v>33</v>
      </c>
      <c r="M18" s="313" t="s">
        <v>34</v>
      </c>
      <c r="N18" s="319" t="s">
        <v>42</v>
      </c>
      <c r="O18" s="321" t="s">
        <v>33</v>
      </c>
      <c r="P18" s="313" t="s">
        <v>34</v>
      </c>
      <c r="Q18" s="319" t="s">
        <v>42</v>
      </c>
      <c r="R18" s="321" t="s">
        <v>33</v>
      </c>
      <c r="S18" s="313" t="s">
        <v>34</v>
      </c>
      <c r="T18" s="319" t="s">
        <v>42</v>
      </c>
      <c r="U18" s="321" t="s">
        <v>33</v>
      </c>
      <c r="V18" s="313" t="s">
        <v>34</v>
      </c>
      <c r="W18" s="319" t="s">
        <v>42</v>
      </c>
      <c r="X18" s="321" t="s">
        <v>33</v>
      </c>
      <c r="Y18" s="313" t="s">
        <v>34</v>
      </c>
      <c r="Z18" s="319" t="s">
        <v>42</v>
      </c>
      <c r="AA18" s="321" t="s">
        <v>33</v>
      </c>
      <c r="AB18" s="313" t="s">
        <v>34</v>
      </c>
      <c r="AC18" s="319" t="s">
        <v>42</v>
      </c>
      <c r="AD18" s="321" t="s">
        <v>33</v>
      </c>
      <c r="AE18" s="313" t="s">
        <v>34</v>
      </c>
      <c r="AF18" s="319" t="s">
        <v>42</v>
      </c>
      <c r="AG18" s="321" t="s">
        <v>33</v>
      </c>
      <c r="AH18" s="313" t="s">
        <v>34</v>
      </c>
      <c r="AI18" s="319" t="s">
        <v>42</v>
      </c>
      <c r="AJ18" s="321" t="s">
        <v>33</v>
      </c>
      <c r="AK18" s="333" t="s">
        <v>34</v>
      </c>
      <c r="AL18" s="319" t="s">
        <v>42</v>
      </c>
      <c r="AM18" s="331" t="s">
        <v>33</v>
      </c>
      <c r="AN18" s="321"/>
      <c r="AO18" s="313" t="s">
        <v>34</v>
      </c>
      <c r="AP18" s="322"/>
      <c r="AQ18" s="323" t="s">
        <v>42</v>
      </c>
    </row>
    <row r="19" spans="2:43" s="56" customFormat="1" ht="13.5" thickBot="1">
      <c r="B19" s="330"/>
      <c r="C19" s="314"/>
      <c r="D19" s="314"/>
      <c r="E19" s="320"/>
      <c r="F19" s="314"/>
      <c r="G19" s="314"/>
      <c r="H19" s="320"/>
      <c r="I19" s="314"/>
      <c r="J19" s="314"/>
      <c r="K19" s="320"/>
      <c r="L19" s="314"/>
      <c r="M19" s="314"/>
      <c r="N19" s="320"/>
      <c r="O19" s="314"/>
      <c r="P19" s="314"/>
      <c r="Q19" s="320"/>
      <c r="R19" s="314"/>
      <c r="S19" s="314"/>
      <c r="T19" s="320"/>
      <c r="U19" s="314"/>
      <c r="V19" s="314"/>
      <c r="W19" s="320"/>
      <c r="X19" s="314"/>
      <c r="Y19" s="314"/>
      <c r="Z19" s="320"/>
      <c r="AA19" s="314"/>
      <c r="AB19" s="314"/>
      <c r="AC19" s="320"/>
      <c r="AD19" s="314"/>
      <c r="AE19" s="314"/>
      <c r="AF19" s="320"/>
      <c r="AG19" s="314"/>
      <c r="AH19" s="314"/>
      <c r="AI19" s="320"/>
      <c r="AJ19" s="314"/>
      <c r="AK19" s="334"/>
      <c r="AL19" s="320"/>
      <c r="AM19" s="65" t="s">
        <v>38</v>
      </c>
      <c r="AN19" s="66" t="s">
        <v>39</v>
      </c>
      <c r="AO19" s="67" t="s">
        <v>38</v>
      </c>
      <c r="AP19" s="68" t="s">
        <v>39</v>
      </c>
      <c r="AQ19" s="324"/>
    </row>
    <row r="20" spans="2:43" s="56" customFormat="1" ht="34.5" customHeight="1" thickTop="1">
      <c r="B20" s="87" t="s">
        <v>10</v>
      </c>
      <c r="C20" s="88">
        <f>IF('冬季（1月～3月）'!I9=0,"",'冬季（1月～3月）'!I9)</f>
      </c>
      <c r="D20" s="89">
        <f>IF('冬季（1月～3月）'!J9=0,"",'冬季（1月～3月）'!J9)</f>
      </c>
      <c r="E20" s="88" t="str">
        <f>IF(OR(C20="",D20=""),"-",C20-D20)</f>
        <v>-</v>
      </c>
      <c r="F20" s="90">
        <f>IF('冬季（1月～3月）'!O9=0,"",'冬季（1月～3月）'!O9)</f>
      </c>
      <c r="G20" s="89">
        <f>IF('冬季（1月～3月）'!P9=0,"",'冬季（1月～3月）'!P9)</f>
      </c>
      <c r="H20" s="88" t="str">
        <f>IF(OR(F20="",G20=""),"-",F20-G20)</f>
        <v>-</v>
      </c>
      <c r="I20" s="90">
        <f>IF('冬季（1月～3月）'!U9=0,"",'冬季（1月～3月）'!U9)</f>
      </c>
      <c r="J20" s="89">
        <f>IF('冬季（1月～3月）'!V9=0,"",'冬季（1月～3月）'!V9)</f>
      </c>
      <c r="K20" s="88" t="str">
        <f>IF(OR(I20="",J20=""),"-",I20-J20)</f>
        <v>-</v>
      </c>
      <c r="L20" s="90">
        <f>IF('春季（4月～6月）'!I9=0,"",'春季（4月～6月）'!I9)</f>
      </c>
      <c r="M20" s="89">
        <f>IF('春季（4月～6月）'!J9=0,"",'春季（4月～6月）'!J9)</f>
      </c>
      <c r="N20" s="88" t="str">
        <f aca="true" t="shared" si="19" ref="N20:N26">IF(OR(L20="",M20=""),"-",L20-M20)</f>
        <v>-</v>
      </c>
      <c r="O20" s="90">
        <f>IF('春季（4月～6月）'!O9=0,"",'春季（4月～6月）'!O9)</f>
      </c>
      <c r="P20" s="89">
        <f>IF('春季（4月～6月）'!P9=0,"",'春季（4月～6月）'!P9)</f>
      </c>
      <c r="Q20" s="88" t="str">
        <f>IF(OR(O20="",P20=""),"-",O20-P20)</f>
        <v>-</v>
      </c>
      <c r="R20" s="90">
        <f>IF('春季（4月～6月）'!U9=0,"",'春季（4月～6月）'!U9)</f>
      </c>
      <c r="S20" s="89">
        <f>IF('春季（4月～6月）'!V9=0,"",'春季（4月～6月）'!V9)</f>
      </c>
      <c r="T20" s="88" t="str">
        <f>IF(OR(R20="",S20=""),"-",R20-S20)</f>
        <v>-</v>
      </c>
      <c r="U20" s="88">
        <f>IF('夏季（7月～9月）'!I9=0,"",'夏季（7月～9月）'!I9)</f>
      </c>
      <c r="V20" s="89">
        <f>IF('夏季（7月～9月）'!J9=0,"",'夏季（7月～9月）'!J9)</f>
      </c>
      <c r="W20" s="88" t="str">
        <f>IF(OR(U20="",V20=""),"-",U20-V20)</f>
        <v>-</v>
      </c>
      <c r="X20" s="88">
        <f>IF('夏季（7月～9月）'!O9=0,"",'夏季（7月～9月）'!O9)</f>
      </c>
      <c r="Y20" s="89">
        <f>IF('夏季（7月～9月）'!P9=0,"",'夏季（7月～9月）'!P9)</f>
      </c>
      <c r="Z20" s="88" t="str">
        <f>IF(OR(X20="",Y20=""),"-",X20-Y20)</f>
        <v>-</v>
      </c>
      <c r="AA20" s="88">
        <f>IF('夏季（7月～9月）'!U9=0,"",'夏季（7月～9月）'!U9)</f>
      </c>
      <c r="AB20" s="89">
        <f>IF('夏季（7月～9月）'!V9=0,"",'夏季（7月～9月）'!V9)</f>
      </c>
      <c r="AC20" s="88" t="str">
        <f>IF(OR(AA20="",AB20=""),"-",AA20-AB20)</f>
        <v>-</v>
      </c>
      <c r="AD20" s="88">
        <f>IF('秋期（10月～12月）'!I9=0,"",'秋期（10月～12月）'!I9)</f>
      </c>
      <c r="AE20" s="89">
        <f>IF('秋期（10月～12月）'!J9=0,"",'秋期（10月～12月）'!J9)</f>
      </c>
      <c r="AF20" s="88" t="str">
        <f>IF(OR(AD20="",AE20=""),"-",AD20-AE20)</f>
        <v>-</v>
      </c>
      <c r="AG20" s="88">
        <f>IF('秋期（10月～12月）'!O9=0,"",'秋期（10月～12月）'!O9)</f>
      </c>
      <c r="AH20" s="89">
        <f>IF('秋期（10月～12月）'!P9=0,"",'秋期（10月～12月）'!P9)</f>
      </c>
      <c r="AI20" s="88" t="str">
        <f>IF(OR(AG20="",AH20=""),"-",AG20-AH20)</f>
        <v>-</v>
      </c>
      <c r="AJ20" s="88">
        <f>IF('秋期（10月～12月）'!U9=0,"",'秋期（10月～12月）'!U9)</f>
      </c>
      <c r="AK20" s="89">
        <f>IF('秋期（10月～12月）'!V9=0,"",'秋期（10月～12月）'!V9)</f>
      </c>
      <c r="AL20" s="91" t="str">
        <f>IF(OR(AJ20="",AK20=""),"-",AJ20-AK20)</f>
        <v>-</v>
      </c>
      <c r="AM20" s="127" t="str">
        <f aca="true" t="shared" si="20" ref="AM20:AM26">IF(COUNT(C20,F20,I20,L20,O20,R20,U20,X20,AA20,AD20,AG20,AJ20)=0,"-",SUM(C20,F20,I20,L20,O20,R20,U20,X20,AA20,AD20,AG20,AJ20))</f>
        <v>-</v>
      </c>
      <c r="AN20" s="92" t="str">
        <f aca="true" t="shared" si="21" ref="AN20:AN26">IF(AM20="-","-",AVERAGE(C20,F20,I20,L20,O20,R20,U20,X20,AA20,AD20,AG20,AJ20))</f>
        <v>-</v>
      </c>
      <c r="AO20" s="58" t="str">
        <f aca="true" t="shared" si="22" ref="AO20:AO26">IF(COUNT(D20,G20,J20,M20,P20,S20,V20,Y20,AB20,AE20,AH20,AK20)=0,"-",SUM(D20,G20,J20,M20,P20,S20,V20,Y20,AB20,AE20,AH20,AK20))</f>
        <v>-</v>
      </c>
      <c r="AP20" s="131" t="str">
        <f aca="true" t="shared" si="23" ref="AP20:AP26">IF(AO20="-","-",AVERAGE(D20,G20,J20,M20,P20,S20,V20,Y20,AB20,AE20,AH20,AK20))</f>
        <v>-</v>
      </c>
      <c r="AQ20" s="133" t="str">
        <f aca="true" t="shared" si="24" ref="AQ20:AQ26">IF(COUNT(E20,H20,K20,N20,Q20,T20,W20,Z20,AC20,AF20,AI20,AL20)=0,"-",SUM(E20,H20,K20,N20,Q20,T20,W20,Z20,AC20,AF20,AI20,AL20))</f>
        <v>-</v>
      </c>
    </row>
    <row r="21" spans="2:43" s="56" customFormat="1" ht="34.5" customHeight="1">
      <c r="B21" s="93" t="s">
        <v>12</v>
      </c>
      <c r="C21" s="94">
        <f>IF('冬季（1月～3月）'!I10=0,"",'冬季（1月～3月）'!I10)</f>
      </c>
      <c r="D21" s="60">
        <f>IF('冬季（1月～3月）'!J10=0,"",'冬季（1月～3月）'!J10)</f>
      </c>
      <c r="E21" s="94" t="str">
        <f aca="true" t="shared" si="25" ref="E21:E26">IF(OR(C21="",D21=""),"-",C21-D21)</f>
        <v>-</v>
      </c>
      <c r="F21" s="59">
        <f>IF('冬季（1月～3月）'!O10=0,"",'冬季（1月～3月）'!O10)</f>
      </c>
      <c r="G21" s="60">
        <f>IF('冬季（1月～3月）'!P10=0,"",'冬季（1月～3月）'!P10)</f>
      </c>
      <c r="H21" s="94" t="str">
        <f aca="true" t="shared" si="26" ref="H21:H26">IF(OR(F21="",G21=""),"-",F21-G21)</f>
        <v>-</v>
      </c>
      <c r="I21" s="59">
        <f>IF('冬季（1月～3月）'!U10=0,"",'冬季（1月～3月）'!U10)</f>
      </c>
      <c r="J21" s="60">
        <f>IF('冬季（1月～3月）'!V10=0,"",'冬季（1月～3月）'!V10)</f>
      </c>
      <c r="K21" s="94" t="str">
        <f aca="true" t="shared" si="27" ref="K21:K26">IF(OR(I21="",J21=""),"-",I21-J21)</f>
        <v>-</v>
      </c>
      <c r="L21" s="59">
        <f>IF('春季（4月～6月）'!I10=0,"",'春季（4月～6月）'!I10)</f>
      </c>
      <c r="M21" s="60">
        <f>IF('春季（4月～6月）'!J10=0,"",'春季（4月～6月）'!J10)</f>
      </c>
      <c r="N21" s="94" t="str">
        <f t="shared" si="19"/>
        <v>-</v>
      </c>
      <c r="O21" s="59">
        <f>IF('春季（4月～6月）'!O10=0,"",'春季（4月～6月）'!O10)</f>
      </c>
      <c r="P21" s="60">
        <f>IF('春季（4月～6月）'!P10=0,"",'春季（4月～6月）'!P10)</f>
      </c>
      <c r="Q21" s="94" t="str">
        <f aca="true" t="shared" si="28" ref="Q21:Q26">IF(OR(O21="",P21=""),"-",O21-P21)</f>
        <v>-</v>
      </c>
      <c r="R21" s="59">
        <f>IF('春季（4月～6月）'!U10=0,"",'春季（4月～6月）'!U10)</f>
      </c>
      <c r="S21" s="60">
        <f>IF('春季（4月～6月）'!V10=0,"",'春季（4月～6月）'!V10)</f>
      </c>
      <c r="T21" s="94" t="str">
        <f aca="true" t="shared" si="29" ref="T21:T26">IF(OR(R21="",S21=""),"-",R21-S21)</f>
        <v>-</v>
      </c>
      <c r="U21" s="94">
        <f>IF('夏季（7月～9月）'!I10=0,"",'夏季（7月～9月）'!I10)</f>
      </c>
      <c r="V21" s="60">
        <f>IF('夏季（7月～9月）'!J10=0,"",'夏季（7月～9月）'!J10)</f>
      </c>
      <c r="W21" s="94" t="str">
        <f aca="true" t="shared" si="30" ref="W21:W26">IF(OR(U21="",V21=""),"-",U21-V21)</f>
        <v>-</v>
      </c>
      <c r="X21" s="94">
        <f>IF('夏季（7月～9月）'!O10=0,"",'夏季（7月～9月）'!O10)</f>
      </c>
      <c r="Y21" s="60">
        <f>IF('夏季（7月～9月）'!P10=0,"",'夏季（7月～9月）'!P10)</f>
      </c>
      <c r="Z21" s="94" t="str">
        <f aca="true" t="shared" si="31" ref="Z21:Z26">IF(OR(X21="",Y21=""),"-",X21-Y21)</f>
        <v>-</v>
      </c>
      <c r="AA21" s="94">
        <f>IF('夏季（7月～9月）'!U10=0,"",'夏季（7月～9月）'!U10)</f>
      </c>
      <c r="AB21" s="60">
        <f>IF('夏季（7月～9月）'!V10=0,"",'夏季（7月～9月）'!V10)</f>
      </c>
      <c r="AC21" s="94" t="str">
        <f aca="true" t="shared" si="32" ref="AC21:AC26">IF(OR(AA21="",AB21=""),"-",AA21-AB21)</f>
        <v>-</v>
      </c>
      <c r="AD21" s="94">
        <f>IF('秋期（10月～12月）'!I10=0,"",'秋期（10月～12月）'!I10)</f>
      </c>
      <c r="AE21" s="60">
        <f>IF('秋期（10月～12月）'!J10=0,"",'秋期（10月～12月）'!J10)</f>
      </c>
      <c r="AF21" s="94" t="str">
        <f aca="true" t="shared" si="33" ref="AF21:AF26">IF(OR(AD21="",AE21=""),"-",AD21-AE21)</f>
        <v>-</v>
      </c>
      <c r="AG21" s="94">
        <f>IF('秋期（10月～12月）'!O10=0,"",'秋期（10月～12月）'!O10)</f>
      </c>
      <c r="AH21" s="60">
        <f>IF('秋期（10月～12月）'!P10=0,"",'秋期（10月～12月）'!P10)</f>
      </c>
      <c r="AI21" s="94" t="str">
        <f aca="true" t="shared" si="34" ref="AI21:AI26">IF(OR(AG21="",AH21=""),"-",AG21-AH21)</f>
        <v>-</v>
      </c>
      <c r="AJ21" s="94">
        <f>IF('秋期（10月～12月）'!U10=0,"",'秋期（10月～12月）'!U10)</f>
      </c>
      <c r="AK21" s="60">
        <f>IF('秋期（10月～12月）'!V10=0,"",'秋期（10月～12月）'!V10)</f>
      </c>
      <c r="AL21" s="95" t="str">
        <f aca="true" t="shared" si="35" ref="AL21:AL26">IF(OR(AJ21="",AK21=""),"-",AJ21-AK21)</f>
        <v>-</v>
      </c>
      <c r="AM21" s="128" t="str">
        <f t="shared" si="20"/>
        <v>-</v>
      </c>
      <c r="AN21" s="94" t="str">
        <f t="shared" si="21"/>
        <v>-</v>
      </c>
      <c r="AO21" s="60" t="str">
        <f t="shared" si="22"/>
        <v>-</v>
      </c>
      <c r="AP21" s="132" t="str">
        <f t="shared" si="23"/>
        <v>-</v>
      </c>
      <c r="AQ21" s="134" t="str">
        <f t="shared" si="24"/>
        <v>-</v>
      </c>
    </row>
    <row r="22" spans="2:43" s="56" customFormat="1" ht="34.5" customHeight="1">
      <c r="B22" s="93" t="s">
        <v>65</v>
      </c>
      <c r="C22" s="94">
        <f>IF('冬季（1月～3月）'!I11=0,"",'冬季（1月～3月）'!I11)</f>
      </c>
      <c r="D22" s="60">
        <f>IF('冬季（1月～3月）'!J11=0,"",'冬季（1月～3月）'!J11)</f>
      </c>
      <c r="E22" s="94" t="str">
        <f t="shared" si="25"/>
        <v>-</v>
      </c>
      <c r="F22" s="59">
        <f>IF('冬季（1月～3月）'!O11=0,"",'冬季（1月～3月）'!O11)</f>
      </c>
      <c r="G22" s="60">
        <f>IF('冬季（1月～3月）'!P11=0,"",'冬季（1月～3月）'!P11)</f>
      </c>
      <c r="H22" s="94" t="str">
        <f t="shared" si="26"/>
        <v>-</v>
      </c>
      <c r="I22" s="59">
        <f>IF('冬季（1月～3月）'!U11=0,"",'冬季（1月～3月）'!U11)</f>
      </c>
      <c r="J22" s="60">
        <f>IF('冬季（1月～3月）'!V11=0,"",'冬季（1月～3月）'!V11)</f>
      </c>
      <c r="K22" s="94" t="str">
        <f t="shared" si="27"/>
        <v>-</v>
      </c>
      <c r="L22" s="59">
        <f>IF('春季（4月～6月）'!I11=0,"",'春季（4月～6月）'!I11)</f>
      </c>
      <c r="M22" s="60">
        <f>IF('春季（4月～6月）'!J11=0,"",'春季（4月～6月）'!J11)</f>
      </c>
      <c r="N22" s="94" t="str">
        <f t="shared" si="19"/>
        <v>-</v>
      </c>
      <c r="O22" s="59">
        <f>IF('春季（4月～6月）'!O11=0,"",'春季（4月～6月）'!O11)</f>
      </c>
      <c r="P22" s="60">
        <f>IF('春季（4月～6月）'!P11=0,"",'春季（4月～6月）'!P11)</f>
      </c>
      <c r="Q22" s="94" t="str">
        <f t="shared" si="28"/>
        <v>-</v>
      </c>
      <c r="R22" s="59">
        <f>IF('春季（4月～6月）'!U11=0,"",'春季（4月～6月）'!U11)</f>
      </c>
      <c r="S22" s="60">
        <f>IF('春季（4月～6月）'!V11=0,"",'春季（4月～6月）'!V11)</f>
      </c>
      <c r="T22" s="94" t="str">
        <f t="shared" si="29"/>
        <v>-</v>
      </c>
      <c r="U22" s="94">
        <f>IF('夏季（7月～9月）'!I11=0,"",'夏季（7月～9月）'!I11)</f>
      </c>
      <c r="V22" s="60">
        <f>IF('夏季（7月～9月）'!J11=0,"",'夏季（7月～9月）'!J11)</f>
      </c>
      <c r="W22" s="94" t="str">
        <f t="shared" si="30"/>
        <v>-</v>
      </c>
      <c r="X22" s="94">
        <f>IF('夏季（7月～9月）'!O11=0,"",'夏季（7月～9月）'!O11)</f>
      </c>
      <c r="Y22" s="60">
        <f>IF('夏季（7月～9月）'!P11=0,"",'夏季（7月～9月）'!P11)</f>
      </c>
      <c r="Z22" s="94" t="str">
        <f t="shared" si="31"/>
        <v>-</v>
      </c>
      <c r="AA22" s="94">
        <f>IF('夏季（7月～9月）'!U11=0,"",'夏季（7月～9月）'!U11)</f>
      </c>
      <c r="AB22" s="60">
        <f>IF('夏季（7月～9月）'!V11=0,"",'夏季（7月～9月）'!V11)</f>
      </c>
      <c r="AC22" s="94" t="str">
        <f t="shared" si="32"/>
        <v>-</v>
      </c>
      <c r="AD22" s="94">
        <f>IF('秋期（10月～12月）'!I11=0,"",'秋期（10月～12月）'!I11)</f>
      </c>
      <c r="AE22" s="60">
        <f>IF('秋期（10月～12月）'!J11=0,"",'秋期（10月～12月）'!J11)</f>
      </c>
      <c r="AF22" s="94" t="str">
        <f t="shared" si="33"/>
        <v>-</v>
      </c>
      <c r="AG22" s="94">
        <f>IF('秋期（10月～12月）'!O11=0,"",'秋期（10月～12月）'!O11)</f>
      </c>
      <c r="AH22" s="60">
        <f>IF('秋期（10月～12月）'!P11=0,"",'秋期（10月～12月）'!P11)</f>
      </c>
      <c r="AI22" s="94" t="str">
        <f t="shared" si="34"/>
        <v>-</v>
      </c>
      <c r="AJ22" s="94">
        <f>IF('秋期（10月～12月）'!U11=0,"",'秋期（10月～12月）'!U11)</f>
      </c>
      <c r="AK22" s="60">
        <f>IF('秋期（10月～12月）'!V11=0,"",'秋期（10月～12月）'!V11)</f>
      </c>
      <c r="AL22" s="95" t="str">
        <f t="shared" si="35"/>
        <v>-</v>
      </c>
      <c r="AM22" s="128" t="str">
        <f t="shared" si="20"/>
        <v>-</v>
      </c>
      <c r="AN22" s="94" t="str">
        <f t="shared" si="21"/>
        <v>-</v>
      </c>
      <c r="AO22" s="60" t="str">
        <f t="shared" si="22"/>
        <v>-</v>
      </c>
      <c r="AP22" s="132" t="str">
        <f t="shared" si="23"/>
        <v>-</v>
      </c>
      <c r="AQ22" s="134" t="str">
        <f t="shared" si="24"/>
        <v>-</v>
      </c>
    </row>
    <row r="23" spans="2:43" s="56" customFormat="1" ht="34.5" customHeight="1">
      <c r="B23" s="93" t="s">
        <v>13</v>
      </c>
      <c r="C23" s="94">
        <f>IF('冬季（1月～3月）'!I12=0,"",'冬季（1月～3月）'!I12)</f>
      </c>
      <c r="D23" s="60">
        <f>IF('冬季（1月～3月）'!J12=0,"",'冬季（1月～3月）'!J12)</f>
      </c>
      <c r="E23" s="94" t="str">
        <f t="shared" si="25"/>
        <v>-</v>
      </c>
      <c r="F23" s="59">
        <f>IF('冬季（1月～3月）'!O12=0,"",'冬季（1月～3月）'!O12)</f>
      </c>
      <c r="G23" s="60">
        <f>IF('冬季（1月～3月）'!P12=0,"",'冬季（1月～3月）'!P12)</f>
      </c>
      <c r="H23" s="94" t="str">
        <f t="shared" si="26"/>
        <v>-</v>
      </c>
      <c r="I23" s="59">
        <f>IF('冬季（1月～3月）'!U12=0,"",'冬季（1月～3月）'!U12)</f>
      </c>
      <c r="J23" s="60">
        <f>IF('冬季（1月～3月）'!V12=0,"",'冬季（1月～3月）'!V12)</f>
      </c>
      <c r="K23" s="94" t="str">
        <f t="shared" si="27"/>
        <v>-</v>
      </c>
      <c r="L23" s="59">
        <f>IF('春季（4月～6月）'!I12=0,"",'春季（4月～6月）'!I12)</f>
      </c>
      <c r="M23" s="60">
        <f>IF('春季（4月～6月）'!J12=0,"",'春季（4月～6月）'!J12)</f>
      </c>
      <c r="N23" s="94" t="str">
        <f t="shared" si="19"/>
        <v>-</v>
      </c>
      <c r="O23" s="59">
        <f>IF('春季（4月～6月）'!O12=0,"",'春季（4月～6月）'!O12)</f>
      </c>
      <c r="P23" s="60">
        <f>IF('春季（4月～6月）'!P12=0,"",'春季（4月～6月）'!P12)</f>
      </c>
      <c r="Q23" s="94" t="str">
        <f t="shared" si="28"/>
        <v>-</v>
      </c>
      <c r="R23" s="59">
        <f>IF('春季（4月～6月）'!U12=0,"",'春季（4月～6月）'!U12)</f>
      </c>
      <c r="S23" s="60">
        <f>IF('春季（4月～6月）'!V12=0,"",'春季（4月～6月）'!V12)</f>
      </c>
      <c r="T23" s="94" t="str">
        <f t="shared" si="29"/>
        <v>-</v>
      </c>
      <c r="U23" s="94">
        <f>IF('夏季（7月～9月）'!I12=0,"",'夏季（7月～9月）'!I12)</f>
      </c>
      <c r="V23" s="60">
        <f>IF('夏季（7月～9月）'!J12=0,"",'夏季（7月～9月）'!J12)</f>
      </c>
      <c r="W23" s="94" t="str">
        <f t="shared" si="30"/>
        <v>-</v>
      </c>
      <c r="X23" s="94">
        <f>IF('夏季（7月～9月）'!O12=0,"",'夏季（7月～9月）'!O12)</f>
      </c>
      <c r="Y23" s="60">
        <f>IF('夏季（7月～9月）'!P12=0,"",'夏季（7月～9月）'!P12)</f>
      </c>
      <c r="Z23" s="94" t="str">
        <f t="shared" si="31"/>
        <v>-</v>
      </c>
      <c r="AA23" s="94">
        <f>IF('夏季（7月～9月）'!U12=0,"",'夏季（7月～9月）'!U12)</f>
      </c>
      <c r="AB23" s="60">
        <f>IF('夏季（7月～9月）'!V12=0,"",'夏季（7月～9月）'!V12)</f>
      </c>
      <c r="AC23" s="94" t="str">
        <f t="shared" si="32"/>
        <v>-</v>
      </c>
      <c r="AD23" s="94">
        <f>IF('秋期（10月～12月）'!I12=0,"",'秋期（10月～12月）'!I12)</f>
      </c>
      <c r="AE23" s="60">
        <f>IF('秋期（10月～12月）'!J12=0,"",'秋期（10月～12月）'!J12)</f>
      </c>
      <c r="AF23" s="94" t="str">
        <f t="shared" si="33"/>
        <v>-</v>
      </c>
      <c r="AG23" s="94">
        <f>IF('秋期（10月～12月）'!O12=0,"",'秋期（10月～12月）'!O12)</f>
      </c>
      <c r="AH23" s="60">
        <f>IF('秋期（10月～12月）'!P12=0,"",'秋期（10月～12月）'!P12)</f>
      </c>
      <c r="AI23" s="94" t="str">
        <f t="shared" si="34"/>
        <v>-</v>
      </c>
      <c r="AJ23" s="94">
        <f>IF('秋期（10月～12月）'!U12=0,"",'秋期（10月～12月）'!U12)</f>
      </c>
      <c r="AK23" s="60">
        <f>IF('秋期（10月～12月）'!V12=0,"",'秋期（10月～12月）'!V12)</f>
      </c>
      <c r="AL23" s="95" t="str">
        <f t="shared" si="35"/>
        <v>-</v>
      </c>
      <c r="AM23" s="128" t="str">
        <f t="shared" si="20"/>
        <v>-</v>
      </c>
      <c r="AN23" s="94" t="str">
        <f t="shared" si="21"/>
        <v>-</v>
      </c>
      <c r="AO23" s="60" t="str">
        <f t="shared" si="22"/>
        <v>-</v>
      </c>
      <c r="AP23" s="132" t="str">
        <f t="shared" si="23"/>
        <v>-</v>
      </c>
      <c r="AQ23" s="134" t="str">
        <f t="shared" si="24"/>
        <v>-</v>
      </c>
    </row>
    <row r="24" spans="2:43" s="56" customFormat="1" ht="34.5" customHeight="1">
      <c r="B24" s="93" t="s">
        <v>14</v>
      </c>
      <c r="C24" s="94">
        <f>IF('冬季（1月～3月）'!I13=0,"",'冬季（1月～3月）'!I13)</f>
      </c>
      <c r="D24" s="60">
        <f>IF('冬季（1月～3月）'!J13=0,"",'冬季（1月～3月）'!J13)</f>
      </c>
      <c r="E24" s="94" t="str">
        <f t="shared" si="25"/>
        <v>-</v>
      </c>
      <c r="F24" s="59">
        <f>IF('冬季（1月～3月）'!O13=0,"",'冬季（1月～3月）'!O13)</f>
      </c>
      <c r="G24" s="60">
        <f>IF('冬季（1月～3月）'!P13=0,"",'冬季（1月～3月）'!P13)</f>
      </c>
      <c r="H24" s="94" t="str">
        <f t="shared" si="26"/>
        <v>-</v>
      </c>
      <c r="I24" s="59">
        <f>IF('冬季（1月～3月）'!U13=0,"",'冬季（1月～3月）'!U13)</f>
      </c>
      <c r="J24" s="60">
        <f>IF('冬季（1月～3月）'!V13=0,"",'冬季（1月～3月）'!V13)</f>
      </c>
      <c r="K24" s="94" t="str">
        <f t="shared" si="27"/>
        <v>-</v>
      </c>
      <c r="L24" s="59">
        <f>IF('春季（4月～6月）'!I13=0,"",'春季（4月～6月）'!I13)</f>
      </c>
      <c r="M24" s="60">
        <f>IF('春季（4月～6月）'!J13=0,"",'春季（4月～6月）'!J13)</f>
      </c>
      <c r="N24" s="94" t="str">
        <f t="shared" si="19"/>
        <v>-</v>
      </c>
      <c r="O24" s="59">
        <f>IF('春季（4月～6月）'!O13=0,"",'春季（4月～6月）'!O13)</f>
      </c>
      <c r="P24" s="60">
        <f>IF('春季（4月～6月）'!P13=0,"",'春季（4月～6月）'!P13)</f>
      </c>
      <c r="Q24" s="94" t="str">
        <f t="shared" si="28"/>
        <v>-</v>
      </c>
      <c r="R24" s="59">
        <f>IF('春季（4月～6月）'!U13=0,"",'春季（4月～6月）'!U13)</f>
      </c>
      <c r="S24" s="60">
        <f>IF('春季（4月～6月）'!V13=0,"",'春季（4月～6月）'!V13)</f>
      </c>
      <c r="T24" s="94" t="str">
        <f t="shared" si="29"/>
        <v>-</v>
      </c>
      <c r="U24" s="94">
        <f>IF('夏季（7月～9月）'!I13=0,"",'夏季（7月～9月）'!I13)</f>
      </c>
      <c r="V24" s="60">
        <f>IF('夏季（7月～9月）'!J13=0,"",'夏季（7月～9月）'!J13)</f>
      </c>
      <c r="W24" s="94" t="str">
        <f t="shared" si="30"/>
        <v>-</v>
      </c>
      <c r="X24" s="94">
        <f>IF('夏季（7月～9月）'!O13=0,"",'夏季（7月～9月）'!O13)</f>
      </c>
      <c r="Y24" s="60">
        <f>IF('夏季（7月～9月）'!P13=0,"",'夏季（7月～9月）'!P13)</f>
      </c>
      <c r="Z24" s="94" t="str">
        <f t="shared" si="31"/>
        <v>-</v>
      </c>
      <c r="AA24" s="94">
        <f>IF('夏季（7月～9月）'!U13=0,"",'夏季（7月～9月）'!U13)</f>
      </c>
      <c r="AB24" s="60">
        <f>IF('夏季（7月～9月）'!V13=0,"",'夏季（7月～9月）'!V13)</f>
      </c>
      <c r="AC24" s="94" t="str">
        <f t="shared" si="32"/>
        <v>-</v>
      </c>
      <c r="AD24" s="94">
        <f>IF('秋期（10月～12月）'!I13=0,"",'秋期（10月～12月）'!I13)</f>
      </c>
      <c r="AE24" s="60">
        <f>IF('秋期（10月～12月）'!J13=0,"",'秋期（10月～12月）'!J13)</f>
      </c>
      <c r="AF24" s="94" t="str">
        <f t="shared" si="33"/>
        <v>-</v>
      </c>
      <c r="AG24" s="94">
        <f>IF('秋期（10月～12月）'!O13=0,"",'秋期（10月～12月）'!O13)</f>
      </c>
      <c r="AH24" s="60">
        <f>IF('秋期（10月～12月）'!P13=0,"",'秋期（10月～12月）'!P13)</f>
      </c>
      <c r="AI24" s="94" t="str">
        <f t="shared" si="34"/>
        <v>-</v>
      </c>
      <c r="AJ24" s="94">
        <f>IF('秋期（10月～12月）'!U13=0,"",'秋期（10月～12月）'!U13)</f>
      </c>
      <c r="AK24" s="60">
        <f>IF('秋期（10月～12月）'!V13=0,"",'秋期（10月～12月）'!V13)</f>
      </c>
      <c r="AL24" s="95" t="str">
        <f t="shared" si="35"/>
        <v>-</v>
      </c>
      <c r="AM24" s="128" t="str">
        <f t="shared" si="20"/>
        <v>-</v>
      </c>
      <c r="AN24" s="94" t="str">
        <f t="shared" si="21"/>
        <v>-</v>
      </c>
      <c r="AO24" s="60" t="str">
        <f t="shared" si="22"/>
        <v>-</v>
      </c>
      <c r="AP24" s="132" t="str">
        <f t="shared" si="23"/>
        <v>-</v>
      </c>
      <c r="AQ24" s="134" t="str">
        <f t="shared" si="24"/>
        <v>-</v>
      </c>
    </row>
    <row r="25" spans="2:43" s="56" customFormat="1" ht="34.5" customHeight="1">
      <c r="B25" s="93" t="s">
        <v>47</v>
      </c>
      <c r="C25" s="94">
        <f>IF('冬季（1月～3月）'!I14=0,"",'冬季（1月～3月）'!I14)</f>
      </c>
      <c r="D25" s="60">
        <f>IF('冬季（1月～3月）'!J14=0,"",'冬季（1月～3月）'!J14)</f>
      </c>
      <c r="E25" s="94" t="str">
        <f t="shared" si="25"/>
        <v>-</v>
      </c>
      <c r="F25" s="59">
        <f>IF('冬季（1月～3月）'!O14=0,"",'冬季（1月～3月）'!O14)</f>
      </c>
      <c r="G25" s="60">
        <f>IF('冬季（1月～3月）'!P14=0,"",'冬季（1月～3月）'!P14)</f>
      </c>
      <c r="H25" s="94" t="str">
        <f t="shared" si="26"/>
        <v>-</v>
      </c>
      <c r="I25" s="59">
        <f>IF('冬季（1月～3月）'!U14=0,"",'冬季（1月～3月）'!U14)</f>
      </c>
      <c r="J25" s="60">
        <f>IF('冬季（1月～3月）'!V14=0,"",'冬季（1月～3月）'!V14)</f>
      </c>
      <c r="K25" s="94" t="str">
        <f t="shared" si="27"/>
        <v>-</v>
      </c>
      <c r="L25" s="59">
        <f>IF('春季（4月～6月）'!I14=0,"",'春季（4月～6月）'!I14)</f>
      </c>
      <c r="M25" s="60">
        <f>IF('春季（4月～6月）'!J14=0,"",'春季（4月～6月）'!J14)</f>
      </c>
      <c r="N25" s="94" t="str">
        <f t="shared" si="19"/>
        <v>-</v>
      </c>
      <c r="O25" s="59">
        <f>IF('春季（4月～6月）'!O14=0,"",'春季（4月～6月）'!O14)</f>
      </c>
      <c r="P25" s="60">
        <f>IF('春季（4月～6月）'!P14=0,"",'春季（4月～6月）'!P14)</f>
      </c>
      <c r="Q25" s="94" t="str">
        <f t="shared" si="28"/>
        <v>-</v>
      </c>
      <c r="R25" s="59">
        <f>IF('春季（4月～6月）'!U14=0,"",'春季（4月～6月）'!U14)</f>
      </c>
      <c r="S25" s="60">
        <f>IF('春季（4月～6月）'!V14=0,"",'春季（4月～6月）'!V14)</f>
      </c>
      <c r="T25" s="94" t="str">
        <f t="shared" si="29"/>
        <v>-</v>
      </c>
      <c r="U25" s="94">
        <f>IF('夏季（7月～9月）'!I14=0,"",'夏季（7月～9月）'!I14)</f>
      </c>
      <c r="V25" s="60">
        <f>IF('夏季（7月～9月）'!J14=0,"",'夏季（7月～9月）'!J14)</f>
      </c>
      <c r="W25" s="94" t="str">
        <f t="shared" si="30"/>
        <v>-</v>
      </c>
      <c r="X25" s="94">
        <f>IF('夏季（7月～9月）'!O14=0,"",'夏季（7月～9月）'!O14)</f>
      </c>
      <c r="Y25" s="60">
        <f>IF('夏季（7月～9月）'!P14=0,"",'夏季（7月～9月）'!P14)</f>
      </c>
      <c r="Z25" s="94" t="str">
        <f t="shared" si="31"/>
        <v>-</v>
      </c>
      <c r="AA25" s="94">
        <f>IF('夏季（7月～9月）'!U14=0,"",'夏季（7月～9月）'!U14)</f>
      </c>
      <c r="AB25" s="60">
        <f>IF('夏季（7月～9月）'!V14=0,"",'夏季（7月～9月）'!V14)</f>
      </c>
      <c r="AC25" s="94" t="str">
        <f t="shared" si="32"/>
        <v>-</v>
      </c>
      <c r="AD25" s="94">
        <f>IF('秋期（10月～12月）'!I14=0,"",'秋期（10月～12月）'!I14)</f>
      </c>
      <c r="AE25" s="60">
        <f>IF('秋期（10月～12月）'!J14=0,"",'秋期（10月～12月）'!J14)</f>
      </c>
      <c r="AF25" s="94" t="str">
        <f t="shared" si="33"/>
        <v>-</v>
      </c>
      <c r="AG25" s="94">
        <f>IF('秋期（10月～12月）'!O14=0,"",'秋期（10月～12月）'!O14)</f>
      </c>
      <c r="AH25" s="60">
        <f>IF('秋期（10月～12月）'!P14=0,"",'秋期（10月～12月）'!P14)</f>
      </c>
      <c r="AI25" s="94" t="str">
        <f t="shared" si="34"/>
        <v>-</v>
      </c>
      <c r="AJ25" s="94">
        <f>IF('秋期（10月～12月）'!U14=0,"",'秋期（10月～12月）'!U14)</f>
      </c>
      <c r="AK25" s="60">
        <f>IF('秋期（10月～12月）'!V14=0,"",'秋期（10月～12月）'!V14)</f>
      </c>
      <c r="AL25" s="95" t="str">
        <f t="shared" si="35"/>
        <v>-</v>
      </c>
      <c r="AM25" s="128" t="str">
        <f t="shared" si="20"/>
        <v>-</v>
      </c>
      <c r="AN25" s="94" t="str">
        <f t="shared" si="21"/>
        <v>-</v>
      </c>
      <c r="AO25" s="60" t="str">
        <f t="shared" si="22"/>
        <v>-</v>
      </c>
      <c r="AP25" s="132" t="str">
        <f t="shared" si="23"/>
        <v>-</v>
      </c>
      <c r="AQ25" s="134" t="str">
        <f t="shared" si="24"/>
        <v>-</v>
      </c>
    </row>
    <row r="26" spans="2:43" s="56" customFormat="1" ht="34.5" customHeight="1" thickBot="1">
      <c r="B26" s="93" t="s">
        <v>52</v>
      </c>
      <c r="C26" s="94">
        <f>IF('冬季（1月～3月）'!I15=0,"",'冬季（1月～3月）'!I15)</f>
      </c>
      <c r="D26" s="60">
        <f>IF('冬季（1月～3月）'!J15=0,"",'冬季（1月～3月）'!J15)</f>
      </c>
      <c r="E26" s="94" t="str">
        <f t="shared" si="25"/>
        <v>-</v>
      </c>
      <c r="F26" s="59">
        <f>IF('冬季（1月～3月）'!O15=0,"",'冬季（1月～3月）'!O15)</f>
      </c>
      <c r="G26" s="60">
        <f>IF('冬季（1月～3月）'!P15=0,"",'冬季（1月～3月）'!P15)</f>
      </c>
      <c r="H26" s="94" t="str">
        <f t="shared" si="26"/>
        <v>-</v>
      </c>
      <c r="I26" s="59">
        <f>IF('冬季（1月～3月）'!U15=0,"",'冬季（1月～3月）'!U15)</f>
      </c>
      <c r="J26" s="60">
        <f>IF('冬季（1月～3月）'!V15=0,"",'冬季（1月～3月）'!V15)</f>
      </c>
      <c r="K26" s="94" t="str">
        <f t="shared" si="27"/>
        <v>-</v>
      </c>
      <c r="L26" s="59">
        <f>IF('春季（4月～6月）'!I15=0,"",'春季（4月～6月）'!I15)</f>
      </c>
      <c r="M26" s="60">
        <f>IF('春季（4月～6月）'!J15=0,"",'春季（4月～6月）'!J15)</f>
      </c>
      <c r="N26" s="94" t="str">
        <f t="shared" si="19"/>
        <v>-</v>
      </c>
      <c r="O26" s="59">
        <f>IF('春季（4月～6月）'!O15=0,"",'春季（4月～6月）'!O15)</f>
      </c>
      <c r="P26" s="60">
        <f>IF('春季（4月～6月）'!P15=0,"",'春季（4月～6月）'!P15)</f>
      </c>
      <c r="Q26" s="94" t="str">
        <f t="shared" si="28"/>
        <v>-</v>
      </c>
      <c r="R26" s="59">
        <f>IF('春季（4月～6月）'!U15=0,"",'春季（4月～6月）'!U15)</f>
      </c>
      <c r="S26" s="60">
        <f>IF('春季（4月～6月）'!V15=0,"",'春季（4月～6月）'!V15)</f>
      </c>
      <c r="T26" s="94" t="str">
        <f t="shared" si="29"/>
        <v>-</v>
      </c>
      <c r="U26" s="94">
        <f>IF('夏季（7月～9月）'!I15=0,"",'夏季（7月～9月）'!I15)</f>
      </c>
      <c r="V26" s="60">
        <f>IF('夏季（7月～9月）'!J15=0,"",'夏季（7月～9月）'!J15)</f>
      </c>
      <c r="W26" s="94" t="str">
        <f t="shared" si="30"/>
        <v>-</v>
      </c>
      <c r="X26" s="94">
        <f>IF('夏季（7月～9月）'!O15=0,"",'夏季（7月～9月）'!O15)</f>
      </c>
      <c r="Y26" s="60">
        <f>IF('夏季（7月～9月）'!P15=0,"",'夏季（7月～9月）'!P15)</f>
      </c>
      <c r="Z26" s="94" t="str">
        <f t="shared" si="31"/>
        <v>-</v>
      </c>
      <c r="AA26" s="94">
        <f>IF('夏季（7月～9月）'!U15=0,"",'夏季（7月～9月）'!U15)</f>
      </c>
      <c r="AB26" s="60">
        <f>IF('夏季（7月～9月）'!V15=0,"",'夏季（7月～9月）'!V15)</f>
      </c>
      <c r="AC26" s="94" t="str">
        <f t="shared" si="32"/>
        <v>-</v>
      </c>
      <c r="AD26" s="94">
        <f>IF('秋期（10月～12月）'!I15=0,"",'秋期（10月～12月）'!I15)</f>
      </c>
      <c r="AE26" s="60">
        <f>IF('秋期（10月～12月）'!J15=0,"",'秋期（10月～12月）'!J15)</f>
      </c>
      <c r="AF26" s="94" t="str">
        <f t="shared" si="33"/>
        <v>-</v>
      </c>
      <c r="AG26" s="94">
        <f>IF('秋期（10月～12月）'!O15=0,"",'秋期（10月～12月）'!O15)</f>
      </c>
      <c r="AH26" s="60">
        <f>IF('秋期（10月～12月）'!P15=0,"",'秋期（10月～12月）'!P15)</f>
      </c>
      <c r="AI26" s="94" t="str">
        <f t="shared" si="34"/>
        <v>-</v>
      </c>
      <c r="AJ26" s="94">
        <f>IF('秋期（10月～12月）'!U15=0,"",'秋期（10月～12月）'!U15)</f>
      </c>
      <c r="AK26" s="60">
        <f>IF('秋期（10月～12月）'!V15=0,"",'秋期（10月～12月）'!V15)</f>
      </c>
      <c r="AL26" s="95" t="str">
        <f t="shared" si="35"/>
        <v>-</v>
      </c>
      <c r="AM26" s="129" t="str">
        <f t="shared" si="20"/>
        <v>-</v>
      </c>
      <c r="AN26" s="130" t="str">
        <f t="shared" si="21"/>
        <v>-</v>
      </c>
      <c r="AO26" s="63" t="str">
        <f t="shared" si="22"/>
        <v>-</v>
      </c>
      <c r="AP26" s="98" t="str">
        <f t="shared" si="23"/>
        <v>-</v>
      </c>
      <c r="AQ26" s="135" t="str">
        <f t="shared" si="24"/>
        <v>-</v>
      </c>
    </row>
    <row r="27" spans="2:43" s="56" customFormat="1" ht="34.5" customHeight="1" thickTop="1">
      <c r="B27" s="87" t="s">
        <v>17</v>
      </c>
      <c r="C27" s="99">
        <f aca="true" t="shared" si="36" ref="C27:AQ27">SUM(C20:C26)</f>
        <v>0</v>
      </c>
      <c r="D27" s="89">
        <f t="shared" si="36"/>
        <v>0</v>
      </c>
      <c r="E27" s="100">
        <f t="shared" si="36"/>
        <v>0</v>
      </c>
      <c r="F27" s="99">
        <f t="shared" si="36"/>
        <v>0</v>
      </c>
      <c r="G27" s="89">
        <f t="shared" si="36"/>
        <v>0</v>
      </c>
      <c r="H27" s="100">
        <f t="shared" si="36"/>
        <v>0</v>
      </c>
      <c r="I27" s="99">
        <f t="shared" si="36"/>
        <v>0</v>
      </c>
      <c r="J27" s="89">
        <f t="shared" si="36"/>
        <v>0</v>
      </c>
      <c r="K27" s="100">
        <f t="shared" si="36"/>
        <v>0</v>
      </c>
      <c r="L27" s="99">
        <f t="shared" si="36"/>
        <v>0</v>
      </c>
      <c r="M27" s="89">
        <f t="shared" si="36"/>
        <v>0</v>
      </c>
      <c r="N27" s="100">
        <f t="shared" si="36"/>
        <v>0</v>
      </c>
      <c r="O27" s="99">
        <f t="shared" si="36"/>
        <v>0</v>
      </c>
      <c r="P27" s="89">
        <f t="shared" si="36"/>
        <v>0</v>
      </c>
      <c r="Q27" s="100">
        <f t="shared" si="36"/>
        <v>0</v>
      </c>
      <c r="R27" s="99">
        <f t="shared" si="36"/>
        <v>0</v>
      </c>
      <c r="S27" s="89">
        <f t="shared" si="36"/>
        <v>0</v>
      </c>
      <c r="T27" s="100">
        <f t="shared" si="36"/>
        <v>0</v>
      </c>
      <c r="U27" s="99">
        <f t="shared" si="36"/>
        <v>0</v>
      </c>
      <c r="V27" s="89">
        <f t="shared" si="36"/>
        <v>0</v>
      </c>
      <c r="W27" s="100">
        <f t="shared" si="36"/>
        <v>0</v>
      </c>
      <c r="X27" s="99">
        <f t="shared" si="36"/>
        <v>0</v>
      </c>
      <c r="Y27" s="89">
        <f t="shared" si="36"/>
        <v>0</v>
      </c>
      <c r="Z27" s="100">
        <f t="shared" si="36"/>
        <v>0</v>
      </c>
      <c r="AA27" s="99">
        <f t="shared" si="36"/>
        <v>0</v>
      </c>
      <c r="AB27" s="89">
        <f t="shared" si="36"/>
        <v>0</v>
      </c>
      <c r="AC27" s="100">
        <f t="shared" si="36"/>
        <v>0</v>
      </c>
      <c r="AD27" s="99">
        <f t="shared" si="36"/>
        <v>0</v>
      </c>
      <c r="AE27" s="89">
        <f t="shared" si="36"/>
        <v>0</v>
      </c>
      <c r="AF27" s="100">
        <f t="shared" si="36"/>
        <v>0</v>
      </c>
      <c r="AG27" s="99">
        <f t="shared" si="36"/>
        <v>0</v>
      </c>
      <c r="AH27" s="89">
        <f t="shared" si="36"/>
        <v>0</v>
      </c>
      <c r="AI27" s="100">
        <f t="shared" si="36"/>
        <v>0</v>
      </c>
      <c r="AJ27" s="99">
        <f t="shared" si="36"/>
        <v>0</v>
      </c>
      <c r="AK27" s="101">
        <f t="shared" si="36"/>
        <v>0</v>
      </c>
      <c r="AL27" s="102">
        <f t="shared" si="36"/>
        <v>0</v>
      </c>
      <c r="AM27" s="103">
        <f t="shared" si="36"/>
        <v>0</v>
      </c>
      <c r="AN27" s="99">
        <f t="shared" si="36"/>
        <v>0</v>
      </c>
      <c r="AO27" s="89">
        <f t="shared" si="36"/>
        <v>0</v>
      </c>
      <c r="AP27" s="89">
        <f t="shared" si="36"/>
        <v>0</v>
      </c>
      <c r="AQ27" s="64">
        <f t="shared" si="36"/>
        <v>0</v>
      </c>
    </row>
    <row r="28" spans="2:43" s="56" customFormat="1" ht="34.5" customHeight="1" thickBot="1">
      <c r="B28" s="189" t="s">
        <v>32</v>
      </c>
      <c r="C28" s="104">
        <f>C27</f>
        <v>0</v>
      </c>
      <c r="D28" s="105">
        <f>D27</f>
        <v>0</v>
      </c>
      <c r="E28" s="106">
        <f>E27</f>
        <v>0</v>
      </c>
      <c r="F28" s="104">
        <f aca="true" t="shared" si="37" ref="F28:AL28">C28+F27</f>
        <v>0</v>
      </c>
      <c r="G28" s="105">
        <f t="shared" si="37"/>
        <v>0</v>
      </c>
      <c r="H28" s="106">
        <f t="shared" si="37"/>
        <v>0</v>
      </c>
      <c r="I28" s="104">
        <f t="shared" si="37"/>
        <v>0</v>
      </c>
      <c r="J28" s="105">
        <f t="shared" si="37"/>
        <v>0</v>
      </c>
      <c r="K28" s="106">
        <f t="shared" si="37"/>
        <v>0</v>
      </c>
      <c r="L28" s="104">
        <f t="shared" si="37"/>
        <v>0</v>
      </c>
      <c r="M28" s="105">
        <f>J28+M27</f>
        <v>0</v>
      </c>
      <c r="N28" s="106">
        <f>K28+N27</f>
        <v>0</v>
      </c>
      <c r="O28" s="104">
        <f>L28+O27</f>
        <v>0</v>
      </c>
      <c r="P28" s="105">
        <f t="shared" si="37"/>
        <v>0</v>
      </c>
      <c r="Q28" s="106">
        <f t="shared" si="37"/>
        <v>0</v>
      </c>
      <c r="R28" s="104">
        <f t="shared" si="37"/>
        <v>0</v>
      </c>
      <c r="S28" s="105">
        <f t="shared" si="37"/>
        <v>0</v>
      </c>
      <c r="T28" s="106">
        <f t="shared" si="37"/>
        <v>0</v>
      </c>
      <c r="U28" s="104">
        <f t="shared" si="37"/>
        <v>0</v>
      </c>
      <c r="V28" s="105">
        <f t="shared" si="37"/>
        <v>0</v>
      </c>
      <c r="W28" s="106">
        <f t="shared" si="37"/>
        <v>0</v>
      </c>
      <c r="X28" s="104">
        <f t="shared" si="37"/>
        <v>0</v>
      </c>
      <c r="Y28" s="105">
        <f t="shared" si="37"/>
        <v>0</v>
      </c>
      <c r="Z28" s="106">
        <f t="shared" si="37"/>
        <v>0</v>
      </c>
      <c r="AA28" s="104">
        <f t="shared" si="37"/>
        <v>0</v>
      </c>
      <c r="AB28" s="105">
        <f t="shared" si="37"/>
        <v>0</v>
      </c>
      <c r="AC28" s="106">
        <f t="shared" si="37"/>
        <v>0</v>
      </c>
      <c r="AD28" s="104">
        <f t="shared" si="37"/>
        <v>0</v>
      </c>
      <c r="AE28" s="105">
        <f t="shared" si="37"/>
        <v>0</v>
      </c>
      <c r="AF28" s="106">
        <f t="shared" si="37"/>
        <v>0</v>
      </c>
      <c r="AG28" s="104">
        <f t="shared" si="37"/>
        <v>0</v>
      </c>
      <c r="AH28" s="105">
        <f t="shared" si="37"/>
        <v>0</v>
      </c>
      <c r="AI28" s="106">
        <f t="shared" si="37"/>
        <v>0</v>
      </c>
      <c r="AJ28" s="104">
        <f t="shared" si="37"/>
        <v>0</v>
      </c>
      <c r="AK28" s="105">
        <f t="shared" si="37"/>
        <v>0</v>
      </c>
      <c r="AL28" s="106">
        <f t="shared" si="37"/>
        <v>0</v>
      </c>
      <c r="AM28" s="107"/>
      <c r="AN28" s="108"/>
      <c r="AO28" s="108"/>
      <c r="AP28" s="109"/>
      <c r="AQ28" s="110"/>
    </row>
    <row r="29" spans="2:43" ht="12.75">
      <c r="B29" s="191" t="s">
        <v>69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7"/>
      <c r="AO29" s="46"/>
      <c r="AP29" s="47"/>
      <c r="AQ29" s="46"/>
    </row>
    <row r="30" spans="2:43" ht="12.75">
      <c r="B30" s="3" t="s">
        <v>70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7"/>
      <c r="AO30" s="46"/>
      <c r="AP30" s="47"/>
      <c r="AQ30" s="46"/>
    </row>
    <row r="31" spans="3:43" ht="12.75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7"/>
      <c r="AO31" s="46"/>
      <c r="AP31" s="47"/>
      <c r="AQ31" s="46"/>
    </row>
    <row r="32" spans="2:43" s="56" customFormat="1" ht="6.75" customHeight="1" thickBot="1"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</row>
    <row r="33" spans="2:43" s="56" customFormat="1" ht="60" customHeight="1" thickBot="1">
      <c r="B33" s="332" t="s">
        <v>49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10"/>
      <c r="AN33" s="310"/>
      <c r="AO33" s="310"/>
      <c r="AP33" s="310"/>
      <c r="AQ33" s="311"/>
    </row>
    <row r="34" spans="2:43" s="53" customFormat="1" ht="28.5" customHeight="1">
      <c r="B34" s="113"/>
      <c r="C34" s="299">
        <v>1</v>
      </c>
      <c r="D34" s="312"/>
      <c r="E34" s="301"/>
      <c r="F34" s="299">
        <v>2</v>
      </c>
      <c r="G34" s="312"/>
      <c r="H34" s="301"/>
      <c r="I34" s="299">
        <v>3</v>
      </c>
      <c r="J34" s="300"/>
      <c r="K34" s="301"/>
      <c r="L34" s="299">
        <v>4</v>
      </c>
      <c r="M34" s="300"/>
      <c r="N34" s="301"/>
      <c r="O34" s="299">
        <v>5</v>
      </c>
      <c r="P34" s="300"/>
      <c r="Q34" s="301"/>
      <c r="R34" s="299">
        <v>6</v>
      </c>
      <c r="S34" s="300"/>
      <c r="T34" s="301"/>
      <c r="U34" s="299">
        <v>7</v>
      </c>
      <c r="V34" s="300"/>
      <c r="W34" s="301"/>
      <c r="X34" s="299">
        <v>8</v>
      </c>
      <c r="Y34" s="300"/>
      <c r="Z34" s="301"/>
      <c r="AA34" s="299">
        <v>9</v>
      </c>
      <c r="AB34" s="300"/>
      <c r="AC34" s="301"/>
      <c r="AD34" s="299">
        <v>10</v>
      </c>
      <c r="AE34" s="300"/>
      <c r="AF34" s="301"/>
      <c r="AG34" s="299">
        <v>11</v>
      </c>
      <c r="AH34" s="300"/>
      <c r="AI34" s="301"/>
      <c r="AJ34" s="299">
        <v>12</v>
      </c>
      <c r="AK34" s="300"/>
      <c r="AL34" s="302"/>
      <c r="AM34" s="303" t="s">
        <v>40</v>
      </c>
      <c r="AN34" s="304"/>
      <c r="AO34" s="304"/>
      <c r="AP34" s="304"/>
      <c r="AQ34" s="305"/>
    </row>
    <row r="35" spans="2:43" s="56" customFormat="1" ht="16.5" customHeight="1">
      <c r="B35" s="306"/>
      <c r="C35" s="296" t="s">
        <v>33</v>
      </c>
      <c r="D35" s="298" t="s">
        <v>34</v>
      </c>
      <c r="E35" s="294" t="s">
        <v>43</v>
      </c>
      <c r="F35" s="296" t="s">
        <v>33</v>
      </c>
      <c r="G35" s="298" t="s">
        <v>34</v>
      </c>
      <c r="H35" s="294" t="s">
        <v>43</v>
      </c>
      <c r="I35" s="296" t="s">
        <v>33</v>
      </c>
      <c r="J35" s="298" t="s">
        <v>34</v>
      </c>
      <c r="K35" s="294" t="s">
        <v>43</v>
      </c>
      <c r="L35" s="296" t="s">
        <v>33</v>
      </c>
      <c r="M35" s="298" t="s">
        <v>34</v>
      </c>
      <c r="N35" s="294" t="s">
        <v>43</v>
      </c>
      <c r="O35" s="296" t="s">
        <v>33</v>
      </c>
      <c r="P35" s="298" t="s">
        <v>34</v>
      </c>
      <c r="Q35" s="294" t="s">
        <v>43</v>
      </c>
      <c r="R35" s="296" t="s">
        <v>33</v>
      </c>
      <c r="S35" s="298" t="s">
        <v>34</v>
      </c>
      <c r="T35" s="294" t="s">
        <v>43</v>
      </c>
      <c r="U35" s="296" t="s">
        <v>33</v>
      </c>
      <c r="V35" s="298" t="s">
        <v>34</v>
      </c>
      <c r="W35" s="294" t="s">
        <v>43</v>
      </c>
      <c r="X35" s="296" t="s">
        <v>33</v>
      </c>
      <c r="Y35" s="298" t="s">
        <v>34</v>
      </c>
      <c r="Z35" s="294" t="s">
        <v>43</v>
      </c>
      <c r="AA35" s="296" t="s">
        <v>33</v>
      </c>
      <c r="AB35" s="298" t="s">
        <v>34</v>
      </c>
      <c r="AC35" s="294" t="s">
        <v>43</v>
      </c>
      <c r="AD35" s="296" t="s">
        <v>33</v>
      </c>
      <c r="AE35" s="298" t="s">
        <v>34</v>
      </c>
      <c r="AF35" s="294" t="s">
        <v>43</v>
      </c>
      <c r="AG35" s="296" t="s">
        <v>33</v>
      </c>
      <c r="AH35" s="298" t="s">
        <v>34</v>
      </c>
      <c r="AI35" s="294" t="s">
        <v>43</v>
      </c>
      <c r="AJ35" s="296" t="s">
        <v>33</v>
      </c>
      <c r="AK35" s="298" t="s">
        <v>34</v>
      </c>
      <c r="AL35" s="286" t="s">
        <v>43</v>
      </c>
      <c r="AM35" s="288" t="s">
        <v>53</v>
      </c>
      <c r="AN35" s="289"/>
      <c r="AO35" s="290" t="s">
        <v>54</v>
      </c>
      <c r="AP35" s="291"/>
      <c r="AQ35" s="292" t="s">
        <v>43</v>
      </c>
    </row>
    <row r="36" spans="2:43" s="56" customFormat="1" ht="15" customHeight="1" thickBot="1">
      <c r="B36" s="307"/>
      <c r="C36" s="297"/>
      <c r="D36" s="297"/>
      <c r="E36" s="295"/>
      <c r="F36" s="297"/>
      <c r="G36" s="297"/>
      <c r="H36" s="295"/>
      <c r="I36" s="297"/>
      <c r="J36" s="297"/>
      <c r="K36" s="295"/>
      <c r="L36" s="297"/>
      <c r="M36" s="297"/>
      <c r="N36" s="295"/>
      <c r="O36" s="297"/>
      <c r="P36" s="297"/>
      <c r="Q36" s="295"/>
      <c r="R36" s="297"/>
      <c r="S36" s="297"/>
      <c r="T36" s="295"/>
      <c r="U36" s="297"/>
      <c r="V36" s="297"/>
      <c r="W36" s="295"/>
      <c r="X36" s="297"/>
      <c r="Y36" s="297"/>
      <c r="Z36" s="295"/>
      <c r="AA36" s="297"/>
      <c r="AB36" s="297"/>
      <c r="AC36" s="295"/>
      <c r="AD36" s="297"/>
      <c r="AE36" s="297"/>
      <c r="AF36" s="295"/>
      <c r="AG36" s="297"/>
      <c r="AH36" s="297"/>
      <c r="AI36" s="295"/>
      <c r="AJ36" s="297"/>
      <c r="AK36" s="297"/>
      <c r="AL36" s="287"/>
      <c r="AM36" s="114" t="s">
        <v>38</v>
      </c>
      <c r="AN36" s="115" t="s">
        <v>41</v>
      </c>
      <c r="AO36" s="63" t="s">
        <v>38</v>
      </c>
      <c r="AP36" s="98" t="s">
        <v>39</v>
      </c>
      <c r="AQ36" s="293"/>
    </row>
    <row r="37" spans="2:43" s="56" customFormat="1" ht="34.5" customHeight="1" thickTop="1">
      <c r="B37" s="87" t="s">
        <v>10</v>
      </c>
      <c r="C37" s="57">
        <f>IF('冬季（1月～3月）'!K9=0,"",'冬季（1月～3月）'!K9)</f>
      </c>
      <c r="D37" s="58">
        <f>IF('冬季（1月～3月）'!L9=0,"",'冬季（1月～3月）'!L9)</f>
      </c>
      <c r="E37" s="92" t="str">
        <f aca="true" t="shared" si="38" ref="E37:E43">IF(OR(C37="",D37=""),"-",C37-D37)</f>
        <v>-</v>
      </c>
      <c r="F37" s="57">
        <f>IF('冬季（1月～3月）'!Q9=0,"",'冬季（1月～3月）'!Q9)</f>
      </c>
      <c r="G37" s="58">
        <f>IF('冬季（1月～3月）'!R9=0,"",'冬季（1月～3月）'!R9)</f>
      </c>
      <c r="H37" s="92" t="str">
        <f aca="true" t="shared" si="39" ref="H37:H43">IF(OR(F37="",G37=""),"-",F37-G37)</f>
        <v>-</v>
      </c>
      <c r="I37" s="57">
        <f>IF('冬季（1月～3月）'!W9=0,"",'冬季（1月～3月）'!W9)</f>
      </c>
      <c r="J37" s="58">
        <f>IF('冬季（1月～3月）'!X9=0,"",'冬季（1月～3月）'!X9)</f>
      </c>
      <c r="K37" s="92" t="str">
        <f aca="true" t="shared" si="40" ref="K37:K43">IF(OR(I37="",J37=""),"-",I37-J37)</f>
        <v>-</v>
      </c>
      <c r="L37" s="57">
        <f>IF('春季（4月～6月）'!K9=0,"",'春季（4月～6月）'!K9)</f>
      </c>
      <c r="M37" s="58">
        <f>IF('春季（4月～6月）'!L9=0,"",'春季（4月～6月）'!L9)</f>
      </c>
      <c r="N37" s="92" t="str">
        <f aca="true" t="shared" si="41" ref="N37:N43">IF(OR(L37="",M37=""),"-",L37-M37)</f>
        <v>-</v>
      </c>
      <c r="O37" s="57">
        <f>IF('春季（4月～6月）'!Q9=0,"",'春季（4月～6月）'!Q9)</f>
      </c>
      <c r="P37" s="58">
        <f>IF('春季（4月～6月）'!R9=0,"",'春季（4月～6月）'!R9)</f>
      </c>
      <c r="Q37" s="92" t="str">
        <f aca="true" t="shared" si="42" ref="Q37:Q43">IF(OR(O37="",P37=""),"-",O37-P37)</f>
        <v>-</v>
      </c>
      <c r="R37" s="57">
        <f>IF('春季（4月～6月）'!W9=0,"",'春季（4月～6月）'!W9)</f>
      </c>
      <c r="S37" s="58">
        <f>IF('春季（4月～6月）'!X9=0,"",'春季（4月～6月）'!X9)</f>
      </c>
      <c r="T37" s="92" t="str">
        <f aca="true" t="shared" si="43" ref="T37:T43">IF(OR(R37="",S37=""),"-",R37-S37)</f>
        <v>-</v>
      </c>
      <c r="U37" s="57">
        <f>IF('夏季（7月～9月）'!K9=0,"",'夏季（7月～9月）'!K9)</f>
      </c>
      <c r="V37" s="58">
        <f>IF('夏季（7月～9月）'!L9=0,"",'夏季（7月～9月）'!L9)</f>
      </c>
      <c r="W37" s="92" t="str">
        <f aca="true" t="shared" si="44" ref="W37:W43">IF(OR(U37="",V37=""),"-",U37-V37)</f>
        <v>-</v>
      </c>
      <c r="X37" s="57">
        <f>IF('夏季（7月～9月）'!Q9=0,"",'夏季（7月～9月）'!Q9)</f>
      </c>
      <c r="Y37" s="58">
        <f>IF('夏季（7月～9月）'!R9=0,"",'夏季（7月～9月）'!R9)</f>
      </c>
      <c r="Z37" s="92" t="str">
        <f aca="true" t="shared" si="45" ref="Z37:Z43">IF(OR(X37="",Y37=""),"-",X37-Y37)</f>
        <v>-</v>
      </c>
      <c r="AA37" s="57">
        <f>IF('夏季（7月～9月）'!W9=0,"",'夏季（7月～9月）'!W9)</f>
      </c>
      <c r="AB37" s="58">
        <f>IF('夏季（7月～9月）'!X9=0,"",'夏季（7月～9月）'!X9)</f>
      </c>
      <c r="AC37" s="92" t="str">
        <f aca="true" t="shared" si="46" ref="AC37:AC43">IF(OR(AA37="",AB37=""),"-",AA37-AB37)</f>
        <v>-</v>
      </c>
      <c r="AD37" s="57">
        <f>IF('秋期（10月～12月）'!K9=0,"",'秋期（10月～12月）'!K9)</f>
      </c>
      <c r="AE37" s="58">
        <f>IF('秋期（10月～12月）'!L9=0,"",'秋期（10月～12月）'!L9)</f>
      </c>
      <c r="AF37" s="92" t="str">
        <f aca="true" t="shared" si="47" ref="AF37:AF43">IF(OR(AD37="",AE37=""),"-",AD37-AE37)</f>
        <v>-</v>
      </c>
      <c r="AG37" s="57">
        <f>IF('秋期（10月～12月）'!Q9=0,"",'秋期（10月～12月）'!Q9)</f>
      </c>
      <c r="AH37" s="58">
        <f>IF('秋期（10月～12月）'!R9=0,"",'秋期（10月～12月）'!R9)</f>
      </c>
      <c r="AI37" s="92" t="str">
        <f aca="true" t="shared" si="48" ref="AI37:AI43">IF(OR(AG37="",AH37=""),"-",AG37-AH37)</f>
        <v>-</v>
      </c>
      <c r="AJ37" s="57">
        <f>IF('秋期（10月～12月）'!W9=0,"",'秋期（10月～12月）'!W9)</f>
      </c>
      <c r="AK37" s="58">
        <f>IF('秋期（10月～12月）'!X9=0,"",'秋期（10月～12月）'!X9)</f>
      </c>
      <c r="AL37" s="92" t="str">
        <f aca="true" t="shared" si="49" ref="AL37:AL43">IF(OR(AJ37="",AK37=""),"-",AJ37-AK37)</f>
        <v>-</v>
      </c>
      <c r="AM37" s="136" t="str">
        <f aca="true" t="shared" si="50" ref="AM37:AM43">IF(COUNT(C37,F37,I37,L37,O37,R37,U37,X37,AA37,AD37,AG37,AJ37)=0,"-",SUM(C37,F37,I37,L37,O37,R37,U37,X37,AA37,AD37,AG37,AJ37))</f>
        <v>-</v>
      </c>
      <c r="AN37" s="88" t="str">
        <f aca="true" t="shared" si="51" ref="AN37:AN43">IF(AM37="-","-",AVERAGE(C37,F37,I37,L37,O37,R37,U37,X37,AA37,AD37,AG37,AJ37))</f>
        <v>-</v>
      </c>
      <c r="AO37" s="89" t="str">
        <f aca="true" t="shared" si="52" ref="AO37:AO43">IF(COUNT(D37,G37,J37,M37,P37,S37,V37,Y37,AB37,AE37,AH37,AK37)=0,"-",SUM(D37,G37,J37,M37,P37,S37,V37,Y37,AB37,AE37,AH37,AK37))</f>
        <v>-</v>
      </c>
      <c r="AP37" s="101" t="str">
        <f aca="true" t="shared" si="53" ref="AP37:AP43">IF(AO37="-","-",AVERAGE(D37,G37,J37,M37,P37,S37,V37,Y37,AB37,AE37,AH37,AK37))</f>
        <v>-</v>
      </c>
      <c r="AQ37" s="141" t="str">
        <f aca="true" t="shared" si="54" ref="AQ37:AQ43">IF(COUNT(E37,H37,K37,N37,Q37,T37,W37,Z37,AC37,AF37,AI37,AL37)=0,"-",SUM(E37,H37,K37,N37,Q37,T37,W37,Z37,AC37,AF37,AI37,AL37))</f>
        <v>-</v>
      </c>
    </row>
    <row r="38" spans="2:43" s="56" customFormat="1" ht="34.5" customHeight="1">
      <c r="B38" s="93" t="s">
        <v>12</v>
      </c>
      <c r="C38" s="59">
        <f>IF('冬季（1月～3月）'!K10=0,"",'冬季（1月～3月）'!K10)</f>
      </c>
      <c r="D38" s="60">
        <f>IF('冬季（1月～3月）'!L10=0,"",'冬季（1月～3月）'!L10)</f>
      </c>
      <c r="E38" s="94" t="str">
        <f t="shared" si="38"/>
        <v>-</v>
      </c>
      <c r="F38" s="59">
        <f>IF('冬季（1月～3月）'!Q10=0,"",'冬季（1月～3月）'!Q10)</f>
      </c>
      <c r="G38" s="60">
        <f>IF('冬季（1月～3月）'!R10=0,"",'冬季（1月～3月）'!R10)</f>
      </c>
      <c r="H38" s="94" t="str">
        <f t="shared" si="39"/>
        <v>-</v>
      </c>
      <c r="I38" s="59">
        <f>IF('冬季（1月～3月）'!W10=0,"",'冬季（1月～3月）'!W10)</f>
      </c>
      <c r="J38" s="60">
        <f>IF('冬季（1月～3月）'!X10=0,"",'冬季（1月～3月）'!X10)</f>
      </c>
      <c r="K38" s="94" t="str">
        <f t="shared" si="40"/>
        <v>-</v>
      </c>
      <c r="L38" s="59">
        <f>IF('春季（4月～6月）'!K10=0,"",'春季（4月～6月）'!K10)</f>
      </c>
      <c r="M38" s="60">
        <f>IF('春季（4月～6月）'!L10=0,"",'春季（4月～6月）'!L10)</f>
      </c>
      <c r="N38" s="94" t="str">
        <f t="shared" si="41"/>
        <v>-</v>
      </c>
      <c r="O38" s="59">
        <f>IF('春季（4月～6月）'!Q10=0,"",'春季（4月～6月）'!Q10)</f>
      </c>
      <c r="P38" s="60">
        <f>IF('春季（4月～6月）'!R10=0,"",'春季（4月～6月）'!R10)</f>
      </c>
      <c r="Q38" s="94" t="str">
        <f t="shared" si="42"/>
        <v>-</v>
      </c>
      <c r="R38" s="59">
        <f>IF('春季（4月～6月）'!W10=0,"",'春季（4月～6月）'!W10)</f>
      </c>
      <c r="S38" s="60">
        <f>IF('春季（4月～6月）'!X10=0,"",'春季（4月～6月）'!X10)</f>
      </c>
      <c r="T38" s="94" t="str">
        <f t="shared" si="43"/>
        <v>-</v>
      </c>
      <c r="U38" s="59">
        <f>IF('夏季（7月～9月）'!K10=0,"",'夏季（7月～9月）'!K10)</f>
      </c>
      <c r="V38" s="60">
        <f>IF('夏季（7月～9月）'!L10=0,"",'夏季（7月～9月）'!L10)</f>
      </c>
      <c r="W38" s="94" t="str">
        <f t="shared" si="44"/>
        <v>-</v>
      </c>
      <c r="X38" s="59">
        <f>IF('夏季（7月～9月）'!Q10=0,"",'夏季（7月～9月）'!Q10)</f>
      </c>
      <c r="Y38" s="60">
        <f>IF('夏季（7月～9月）'!R10=0,"",'夏季（7月～9月）'!R10)</f>
      </c>
      <c r="Z38" s="94" t="str">
        <f t="shared" si="45"/>
        <v>-</v>
      </c>
      <c r="AA38" s="59">
        <f>IF('夏季（7月～9月）'!W10=0,"",'夏季（7月～9月）'!W10)</f>
      </c>
      <c r="AB38" s="60">
        <f>IF('夏季（7月～9月）'!X10=0,"",'夏季（7月～9月）'!X10)</f>
      </c>
      <c r="AC38" s="94" t="str">
        <f t="shared" si="46"/>
        <v>-</v>
      </c>
      <c r="AD38" s="59">
        <f>IF('秋期（10月～12月）'!K10=0,"",'秋期（10月～12月）'!K10)</f>
      </c>
      <c r="AE38" s="60">
        <f>IF('秋期（10月～12月）'!L10=0,"",'秋期（10月～12月）'!L10)</f>
      </c>
      <c r="AF38" s="94" t="str">
        <f t="shared" si="47"/>
        <v>-</v>
      </c>
      <c r="AG38" s="59">
        <f>IF('秋期（10月～12月）'!Q10=0,"",'秋期（10月～12月）'!Q10)</f>
      </c>
      <c r="AH38" s="60">
        <f>IF('秋期（10月～12月）'!R10=0,"",'秋期（10月～12月）'!R10)</f>
      </c>
      <c r="AI38" s="94" t="str">
        <f t="shared" si="48"/>
        <v>-</v>
      </c>
      <c r="AJ38" s="59">
        <f>IF('秋期（10月～12月）'!W10=0,"",'秋期（10月～12月）'!W10)</f>
      </c>
      <c r="AK38" s="60">
        <f>IF('秋期（10月～12月）'!X10=0,"",'秋期（10月～12月）'!X10)</f>
      </c>
      <c r="AL38" s="95" t="str">
        <f t="shared" si="49"/>
        <v>-</v>
      </c>
      <c r="AM38" s="128" t="str">
        <f t="shared" si="50"/>
        <v>-</v>
      </c>
      <c r="AN38" s="94" t="str">
        <f t="shared" si="51"/>
        <v>-</v>
      </c>
      <c r="AO38" s="60" t="str">
        <f t="shared" si="52"/>
        <v>-</v>
      </c>
      <c r="AP38" s="132" t="str">
        <f t="shared" si="53"/>
        <v>-</v>
      </c>
      <c r="AQ38" s="134" t="str">
        <f t="shared" si="54"/>
        <v>-</v>
      </c>
    </row>
    <row r="39" spans="2:43" s="56" customFormat="1" ht="34.5" customHeight="1">
      <c r="B39" s="93" t="s">
        <v>65</v>
      </c>
      <c r="C39" s="59">
        <f>IF('冬季（1月～3月）'!K11=0,"",'冬季（1月～3月）'!K11)</f>
      </c>
      <c r="D39" s="60">
        <f>IF('冬季（1月～3月）'!L11=0,"",'冬季（1月～3月）'!L11)</f>
      </c>
      <c r="E39" s="94" t="str">
        <f t="shared" si="38"/>
        <v>-</v>
      </c>
      <c r="F39" s="59">
        <f>IF('冬季（1月～3月）'!Q11=0,"",'冬季（1月～3月）'!Q11)</f>
      </c>
      <c r="G39" s="60">
        <f>IF('冬季（1月～3月）'!R11=0,"",'冬季（1月～3月）'!R11)</f>
      </c>
      <c r="H39" s="94" t="str">
        <f t="shared" si="39"/>
        <v>-</v>
      </c>
      <c r="I39" s="59">
        <f>IF('冬季（1月～3月）'!W11=0,"",'冬季（1月～3月）'!W11)</f>
      </c>
      <c r="J39" s="60">
        <f>IF('冬季（1月～3月）'!X11=0,"",'冬季（1月～3月）'!X11)</f>
      </c>
      <c r="K39" s="94" t="str">
        <f t="shared" si="40"/>
        <v>-</v>
      </c>
      <c r="L39" s="59">
        <f>IF('春季（4月～6月）'!K11=0,"",'春季（4月～6月）'!K11)</f>
      </c>
      <c r="M39" s="60">
        <f>IF('春季（4月～6月）'!L11=0,"",'春季（4月～6月）'!L11)</f>
      </c>
      <c r="N39" s="94" t="str">
        <f t="shared" si="41"/>
        <v>-</v>
      </c>
      <c r="O39" s="59">
        <f>IF('春季（4月～6月）'!Q11=0,"",'春季（4月～6月）'!Q11)</f>
      </c>
      <c r="P39" s="60">
        <f>IF('春季（4月～6月）'!R11=0,"",'春季（4月～6月）'!R11)</f>
      </c>
      <c r="Q39" s="94" t="str">
        <f t="shared" si="42"/>
        <v>-</v>
      </c>
      <c r="R39" s="59">
        <f>IF('春季（4月～6月）'!W11=0,"",'春季（4月～6月）'!W11)</f>
      </c>
      <c r="S39" s="60">
        <f>IF('春季（4月～6月）'!X11=0,"",'春季（4月～6月）'!X11)</f>
      </c>
      <c r="T39" s="94" t="str">
        <f t="shared" si="43"/>
        <v>-</v>
      </c>
      <c r="U39" s="59">
        <f>IF('夏季（7月～9月）'!K11=0,"",'夏季（7月～9月）'!K11)</f>
      </c>
      <c r="V39" s="60">
        <f>IF('夏季（7月～9月）'!L11=0,"",'夏季（7月～9月）'!L11)</f>
      </c>
      <c r="W39" s="94" t="str">
        <f t="shared" si="44"/>
        <v>-</v>
      </c>
      <c r="X39" s="59">
        <f>IF('夏季（7月～9月）'!Q11=0,"",'夏季（7月～9月）'!Q11)</f>
      </c>
      <c r="Y39" s="60">
        <f>IF('夏季（7月～9月）'!R11=0,"",'夏季（7月～9月）'!R11)</f>
      </c>
      <c r="Z39" s="94" t="str">
        <f t="shared" si="45"/>
        <v>-</v>
      </c>
      <c r="AA39" s="59">
        <f>IF('夏季（7月～9月）'!W11=0,"",'夏季（7月～9月）'!W11)</f>
      </c>
      <c r="AB39" s="60">
        <f>IF('夏季（7月～9月）'!X11=0,"",'夏季（7月～9月）'!X11)</f>
      </c>
      <c r="AC39" s="94" t="str">
        <f t="shared" si="46"/>
        <v>-</v>
      </c>
      <c r="AD39" s="59">
        <f>IF('秋期（10月～12月）'!K11=0,"",'秋期（10月～12月）'!K11)</f>
      </c>
      <c r="AE39" s="60">
        <f>IF('秋期（10月～12月）'!L11=0,"",'秋期（10月～12月）'!L11)</f>
      </c>
      <c r="AF39" s="94" t="str">
        <f t="shared" si="47"/>
        <v>-</v>
      </c>
      <c r="AG39" s="59">
        <f>IF('秋期（10月～12月）'!Q11=0,"",'秋期（10月～12月）'!Q11)</f>
      </c>
      <c r="AH39" s="60">
        <f>IF('秋期（10月～12月）'!R11=0,"",'秋期（10月～12月）'!R11)</f>
      </c>
      <c r="AI39" s="94" t="str">
        <f t="shared" si="48"/>
        <v>-</v>
      </c>
      <c r="AJ39" s="59">
        <f>IF('秋期（10月～12月）'!W11=0,"",'秋期（10月～12月）'!W11)</f>
      </c>
      <c r="AK39" s="60">
        <f>IF('秋期（10月～12月）'!X11=0,"",'秋期（10月～12月）'!X11)</f>
      </c>
      <c r="AL39" s="95" t="str">
        <f t="shared" si="49"/>
        <v>-</v>
      </c>
      <c r="AM39" s="128" t="str">
        <f t="shared" si="50"/>
        <v>-</v>
      </c>
      <c r="AN39" s="94" t="str">
        <f t="shared" si="51"/>
        <v>-</v>
      </c>
      <c r="AO39" s="60" t="str">
        <f t="shared" si="52"/>
        <v>-</v>
      </c>
      <c r="AP39" s="132" t="str">
        <f t="shared" si="53"/>
        <v>-</v>
      </c>
      <c r="AQ39" s="134" t="str">
        <f t="shared" si="54"/>
        <v>-</v>
      </c>
    </row>
    <row r="40" spans="2:43" s="56" customFormat="1" ht="34.5" customHeight="1">
      <c r="B40" s="93" t="s">
        <v>13</v>
      </c>
      <c r="C40" s="59">
        <f>IF('冬季（1月～3月）'!K12=0,"",'冬季（1月～3月）'!K12)</f>
      </c>
      <c r="D40" s="60">
        <f>IF('冬季（1月～3月）'!L12=0,"",'冬季（1月～3月）'!L12)</f>
      </c>
      <c r="E40" s="94" t="str">
        <f t="shared" si="38"/>
        <v>-</v>
      </c>
      <c r="F40" s="59">
        <f>IF('冬季（1月～3月）'!Q12=0,"",'冬季（1月～3月）'!Q12)</f>
      </c>
      <c r="G40" s="60">
        <f>IF('冬季（1月～3月）'!R12=0,"",'冬季（1月～3月）'!R12)</f>
      </c>
      <c r="H40" s="94" t="str">
        <f t="shared" si="39"/>
        <v>-</v>
      </c>
      <c r="I40" s="59">
        <f>IF('冬季（1月～3月）'!W12=0,"",'冬季（1月～3月）'!W12)</f>
      </c>
      <c r="J40" s="60">
        <f>IF('冬季（1月～3月）'!X12=0,"",'冬季（1月～3月）'!X12)</f>
      </c>
      <c r="K40" s="94" t="str">
        <f t="shared" si="40"/>
        <v>-</v>
      </c>
      <c r="L40" s="59">
        <f>IF('春季（4月～6月）'!K12=0,"",'春季（4月～6月）'!K12)</f>
      </c>
      <c r="M40" s="60">
        <f>IF('春季（4月～6月）'!L12=0,"",'春季（4月～6月）'!L12)</f>
      </c>
      <c r="N40" s="94" t="str">
        <f t="shared" si="41"/>
        <v>-</v>
      </c>
      <c r="O40" s="59">
        <f>IF('春季（4月～6月）'!Q12=0,"",'春季（4月～6月）'!Q12)</f>
      </c>
      <c r="P40" s="60">
        <f>IF('春季（4月～6月）'!R12=0,"",'春季（4月～6月）'!R12)</f>
      </c>
      <c r="Q40" s="94" t="str">
        <f t="shared" si="42"/>
        <v>-</v>
      </c>
      <c r="R40" s="59">
        <f>IF('春季（4月～6月）'!W12=0,"",'春季（4月～6月）'!W12)</f>
      </c>
      <c r="S40" s="60">
        <f>IF('春季（4月～6月）'!X12=0,"",'春季（4月～6月）'!X12)</f>
      </c>
      <c r="T40" s="94" t="str">
        <f t="shared" si="43"/>
        <v>-</v>
      </c>
      <c r="U40" s="59">
        <f>IF('夏季（7月～9月）'!K12=0,"",'夏季（7月～9月）'!K12)</f>
      </c>
      <c r="V40" s="60">
        <f>IF('夏季（7月～9月）'!L12=0,"",'夏季（7月～9月）'!L12)</f>
      </c>
      <c r="W40" s="94" t="str">
        <f t="shared" si="44"/>
        <v>-</v>
      </c>
      <c r="X40" s="59">
        <f>IF('夏季（7月～9月）'!Q12=0,"",'夏季（7月～9月）'!Q12)</f>
      </c>
      <c r="Y40" s="60">
        <f>IF('夏季（7月～9月）'!R12=0,"",'夏季（7月～9月）'!R12)</f>
      </c>
      <c r="Z40" s="94" t="str">
        <f t="shared" si="45"/>
        <v>-</v>
      </c>
      <c r="AA40" s="59">
        <f>IF('夏季（7月～9月）'!W12=0,"",'夏季（7月～9月）'!W12)</f>
      </c>
      <c r="AB40" s="60">
        <f>IF('夏季（7月～9月）'!X12=0,"",'夏季（7月～9月）'!X12)</f>
      </c>
      <c r="AC40" s="94" t="str">
        <f t="shared" si="46"/>
        <v>-</v>
      </c>
      <c r="AD40" s="59">
        <f>IF('秋期（10月～12月）'!K12=0,"",'秋期（10月～12月）'!K12)</f>
      </c>
      <c r="AE40" s="60">
        <f>IF('秋期（10月～12月）'!L12=0,"",'秋期（10月～12月）'!L12)</f>
      </c>
      <c r="AF40" s="94" t="str">
        <f t="shared" si="47"/>
        <v>-</v>
      </c>
      <c r="AG40" s="59">
        <f>IF('秋期（10月～12月）'!Q12=0,"",'秋期（10月～12月）'!Q12)</f>
      </c>
      <c r="AH40" s="60">
        <f>IF('秋期（10月～12月）'!R12=0,"",'秋期（10月～12月）'!R12)</f>
      </c>
      <c r="AI40" s="94" t="str">
        <f t="shared" si="48"/>
        <v>-</v>
      </c>
      <c r="AJ40" s="59">
        <f>IF('秋期（10月～12月）'!W12=0,"",'秋期（10月～12月）'!W12)</f>
      </c>
      <c r="AK40" s="60">
        <f>IF('秋期（10月～12月）'!X12=0,"",'秋期（10月～12月）'!X12)</f>
      </c>
      <c r="AL40" s="95" t="str">
        <f t="shared" si="49"/>
        <v>-</v>
      </c>
      <c r="AM40" s="128" t="str">
        <f t="shared" si="50"/>
        <v>-</v>
      </c>
      <c r="AN40" s="94" t="str">
        <f t="shared" si="51"/>
        <v>-</v>
      </c>
      <c r="AO40" s="60" t="str">
        <f t="shared" si="52"/>
        <v>-</v>
      </c>
      <c r="AP40" s="132" t="str">
        <f t="shared" si="53"/>
        <v>-</v>
      </c>
      <c r="AQ40" s="134" t="str">
        <f t="shared" si="54"/>
        <v>-</v>
      </c>
    </row>
    <row r="41" spans="2:43" s="56" customFormat="1" ht="34.5" customHeight="1">
      <c r="B41" s="96" t="s">
        <v>14</v>
      </c>
      <c r="C41" s="59">
        <f>IF('冬季（1月～3月）'!K13=0,"",'冬季（1月～3月）'!K13)</f>
      </c>
      <c r="D41" s="60">
        <f>IF('冬季（1月～3月）'!L13=0,"",'冬季（1月～3月）'!L13)</f>
      </c>
      <c r="E41" s="94" t="str">
        <f t="shared" si="38"/>
        <v>-</v>
      </c>
      <c r="F41" s="59">
        <f>IF('冬季（1月～3月）'!Q13=0,"",'冬季（1月～3月）'!Q13)</f>
      </c>
      <c r="G41" s="60">
        <f>IF('冬季（1月～3月）'!R13=0,"",'冬季（1月～3月）'!R13)</f>
      </c>
      <c r="H41" s="94" t="str">
        <f t="shared" si="39"/>
        <v>-</v>
      </c>
      <c r="I41" s="59">
        <f>IF('冬季（1月～3月）'!W13=0,"",'冬季（1月～3月）'!W13)</f>
      </c>
      <c r="J41" s="60">
        <f>IF('冬季（1月～3月）'!X13=0,"",'冬季（1月～3月）'!X13)</f>
      </c>
      <c r="K41" s="94" t="str">
        <f t="shared" si="40"/>
        <v>-</v>
      </c>
      <c r="L41" s="59">
        <f>IF('春季（4月～6月）'!K13=0,"",'春季（4月～6月）'!K13)</f>
      </c>
      <c r="M41" s="60">
        <f>IF('春季（4月～6月）'!L13=0,"",'春季（4月～6月）'!L13)</f>
      </c>
      <c r="N41" s="94" t="str">
        <f t="shared" si="41"/>
        <v>-</v>
      </c>
      <c r="O41" s="59">
        <f>IF('春季（4月～6月）'!Q13=0,"",'春季（4月～6月）'!Q13)</f>
      </c>
      <c r="P41" s="60">
        <f>IF('春季（4月～6月）'!R13=0,"",'春季（4月～6月）'!R13)</f>
      </c>
      <c r="Q41" s="94" t="str">
        <f t="shared" si="42"/>
        <v>-</v>
      </c>
      <c r="R41" s="59">
        <f>IF('春季（4月～6月）'!W13=0,"",'春季（4月～6月）'!W13)</f>
      </c>
      <c r="S41" s="60">
        <f>IF('春季（4月～6月）'!X13=0,"",'春季（4月～6月）'!X13)</f>
      </c>
      <c r="T41" s="94" t="str">
        <f t="shared" si="43"/>
        <v>-</v>
      </c>
      <c r="U41" s="59">
        <f>IF('夏季（7月～9月）'!K13=0,"",'夏季（7月～9月）'!K13)</f>
      </c>
      <c r="V41" s="60">
        <f>IF('夏季（7月～9月）'!L13=0,"",'夏季（7月～9月）'!L13)</f>
      </c>
      <c r="W41" s="94" t="str">
        <f t="shared" si="44"/>
        <v>-</v>
      </c>
      <c r="X41" s="59">
        <f>IF('夏季（7月～9月）'!Q13=0,"",'夏季（7月～9月）'!Q13)</f>
      </c>
      <c r="Y41" s="60">
        <f>IF('夏季（7月～9月）'!R13=0,"",'夏季（7月～9月）'!R13)</f>
      </c>
      <c r="Z41" s="94" t="str">
        <f t="shared" si="45"/>
        <v>-</v>
      </c>
      <c r="AA41" s="59">
        <f>IF('夏季（7月～9月）'!W13=0,"",'夏季（7月～9月）'!W13)</f>
      </c>
      <c r="AB41" s="60">
        <f>IF('夏季（7月～9月）'!X13=0,"",'夏季（7月～9月）'!X13)</f>
      </c>
      <c r="AC41" s="94" t="str">
        <f t="shared" si="46"/>
        <v>-</v>
      </c>
      <c r="AD41" s="59">
        <f>IF('秋期（10月～12月）'!K13=0,"",'秋期（10月～12月）'!K13)</f>
      </c>
      <c r="AE41" s="60">
        <f>IF('秋期（10月～12月）'!L13=0,"",'秋期（10月～12月）'!L13)</f>
      </c>
      <c r="AF41" s="94" t="str">
        <f t="shared" si="47"/>
        <v>-</v>
      </c>
      <c r="AG41" s="59">
        <f>IF('秋期（10月～12月）'!Q13=0,"",'秋期（10月～12月）'!Q13)</f>
      </c>
      <c r="AH41" s="60">
        <f>IF('秋期（10月～12月）'!R13=0,"",'秋期（10月～12月）'!R13)</f>
      </c>
      <c r="AI41" s="94" t="str">
        <f t="shared" si="48"/>
        <v>-</v>
      </c>
      <c r="AJ41" s="59">
        <f>IF('秋期（10月～12月）'!W13=0,"",'秋期（10月～12月）'!W13)</f>
      </c>
      <c r="AK41" s="60">
        <f>IF('秋期（10月～12月）'!X13=0,"",'秋期（10月～12月）'!X13)</f>
      </c>
      <c r="AL41" s="95" t="str">
        <f t="shared" si="49"/>
        <v>-</v>
      </c>
      <c r="AM41" s="128" t="str">
        <f t="shared" si="50"/>
        <v>-</v>
      </c>
      <c r="AN41" s="94" t="str">
        <f t="shared" si="51"/>
        <v>-</v>
      </c>
      <c r="AO41" s="60" t="str">
        <f t="shared" si="52"/>
        <v>-</v>
      </c>
      <c r="AP41" s="132" t="str">
        <f t="shared" si="53"/>
        <v>-</v>
      </c>
      <c r="AQ41" s="134" t="str">
        <f t="shared" si="54"/>
        <v>-</v>
      </c>
    </row>
    <row r="42" spans="2:43" s="56" customFormat="1" ht="34.5" customHeight="1">
      <c r="B42" s="96" t="s">
        <v>47</v>
      </c>
      <c r="C42" s="59">
        <f>IF('冬季（1月～3月）'!K14=0,"",'冬季（1月～3月）'!K14)</f>
      </c>
      <c r="D42" s="60">
        <f>IF('冬季（1月～3月）'!L14=0,"",'冬季（1月～3月）'!L14)</f>
      </c>
      <c r="E42" s="94" t="str">
        <f t="shared" si="38"/>
        <v>-</v>
      </c>
      <c r="F42" s="59">
        <f>IF('冬季（1月～3月）'!Q14=0,"",'冬季（1月～3月）'!Q14)</f>
      </c>
      <c r="G42" s="60">
        <f>IF('冬季（1月～3月）'!R14=0,"",'冬季（1月～3月）'!R14)</f>
      </c>
      <c r="H42" s="94" t="str">
        <f t="shared" si="39"/>
        <v>-</v>
      </c>
      <c r="I42" s="59">
        <f>IF('冬季（1月～3月）'!W14=0,"",'冬季（1月～3月）'!W14)</f>
      </c>
      <c r="J42" s="60">
        <f>IF('冬季（1月～3月）'!X14=0,"",'冬季（1月～3月）'!X14)</f>
      </c>
      <c r="K42" s="94" t="str">
        <f t="shared" si="40"/>
        <v>-</v>
      </c>
      <c r="L42" s="59">
        <f>IF('春季（4月～6月）'!K14=0,"",'春季（4月～6月）'!K14)</f>
      </c>
      <c r="M42" s="60">
        <f>IF('春季（4月～6月）'!L14=0,"",'春季（4月～6月）'!L14)</f>
      </c>
      <c r="N42" s="94" t="str">
        <f t="shared" si="41"/>
        <v>-</v>
      </c>
      <c r="O42" s="59">
        <f>IF('春季（4月～6月）'!Q14=0,"",'春季（4月～6月）'!Q14)</f>
      </c>
      <c r="P42" s="60">
        <f>IF('春季（4月～6月）'!R14=0,"",'春季（4月～6月）'!R14)</f>
      </c>
      <c r="Q42" s="94" t="str">
        <f t="shared" si="42"/>
        <v>-</v>
      </c>
      <c r="R42" s="59">
        <f>IF('春季（4月～6月）'!W14=0,"",'春季（4月～6月）'!W14)</f>
      </c>
      <c r="S42" s="60">
        <f>IF('春季（4月～6月）'!X14=0,"",'春季（4月～6月）'!X14)</f>
      </c>
      <c r="T42" s="94" t="str">
        <f t="shared" si="43"/>
        <v>-</v>
      </c>
      <c r="U42" s="59">
        <f>IF('夏季（7月～9月）'!K14=0,"",'夏季（7月～9月）'!K14)</f>
      </c>
      <c r="V42" s="60">
        <f>IF('夏季（7月～9月）'!L14=0,"",'夏季（7月～9月）'!L14)</f>
      </c>
      <c r="W42" s="94" t="str">
        <f t="shared" si="44"/>
        <v>-</v>
      </c>
      <c r="X42" s="59">
        <f>IF('夏季（7月～9月）'!Q14=0,"",'夏季（7月～9月）'!Q14)</f>
      </c>
      <c r="Y42" s="60">
        <f>IF('夏季（7月～9月）'!R14=0,"",'夏季（7月～9月）'!R14)</f>
      </c>
      <c r="Z42" s="94" t="str">
        <f t="shared" si="45"/>
        <v>-</v>
      </c>
      <c r="AA42" s="59">
        <f>IF('夏季（7月～9月）'!W14=0,"",'夏季（7月～9月）'!W14)</f>
      </c>
      <c r="AB42" s="60">
        <f>IF('夏季（7月～9月）'!X14=0,"",'夏季（7月～9月）'!X14)</f>
      </c>
      <c r="AC42" s="94" t="str">
        <f t="shared" si="46"/>
        <v>-</v>
      </c>
      <c r="AD42" s="59">
        <f>IF('秋期（10月～12月）'!K14=0,"",'秋期（10月～12月）'!K14)</f>
      </c>
      <c r="AE42" s="60">
        <f>IF('秋期（10月～12月）'!L14=0,"",'秋期（10月～12月）'!L14)</f>
      </c>
      <c r="AF42" s="94" t="str">
        <f t="shared" si="47"/>
        <v>-</v>
      </c>
      <c r="AG42" s="59">
        <f>IF('秋期（10月～12月）'!Q14=0,"",'秋期（10月～12月）'!Q14)</f>
      </c>
      <c r="AH42" s="60">
        <f>IF('秋期（10月～12月）'!R14=0,"",'秋期（10月～12月）'!R14)</f>
      </c>
      <c r="AI42" s="94" t="str">
        <f t="shared" si="48"/>
        <v>-</v>
      </c>
      <c r="AJ42" s="59">
        <f>IF('秋期（10月～12月）'!W14=0,"",'秋期（10月～12月）'!W14)</f>
      </c>
      <c r="AK42" s="60">
        <f>IF('秋期（10月～12月）'!X14=0,"",'秋期（10月～12月）'!X14)</f>
      </c>
      <c r="AL42" s="95" t="str">
        <f t="shared" si="49"/>
        <v>-</v>
      </c>
      <c r="AM42" s="128" t="str">
        <f t="shared" si="50"/>
        <v>-</v>
      </c>
      <c r="AN42" s="94" t="str">
        <f t="shared" si="51"/>
        <v>-</v>
      </c>
      <c r="AO42" s="60" t="str">
        <f t="shared" si="52"/>
        <v>-</v>
      </c>
      <c r="AP42" s="132" t="str">
        <f t="shared" si="53"/>
        <v>-</v>
      </c>
      <c r="AQ42" s="134" t="str">
        <f t="shared" si="54"/>
        <v>-</v>
      </c>
    </row>
    <row r="43" spans="2:43" s="56" customFormat="1" ht="34.5" customHeight="1" thickBot="1">
      <c r="B43" s="96" t="s">
        <v>52</v>
      </c>
      <c r="C43" s="61">
        <f>IF('冬季（1月～3月）'!K15=0,"",'冬季（1月～3月）'!K15)</f>
      </c>
      <c r="D43" s="62">
        <f>IF('冬季（1月～3月）'!L15=0,"",'冬季（1月～3月）'!L15)</f>
      </c>
      <c r="E43" s="97" t="str">
        <f t="shared" si="38"/>
        <v>-</v>
      </c>
      <c r="F43" s="61">
        <f>IF('冬季（1月～3月）'!Q15=0,"",'冬季（1月～3月）'!Q15)</f>
      </c>
      <c r="G43" s="62">
        <f>IF('冬季（1月～3月）'!R15=0,"",'冬季（1月～3月）'!R15)</f>
      </c>
      <c r="H43" s="97" t="str">
        <f t="shared" si="39"/>
        <v>-</v>
      </c>
      <c r="I43" s="61">
        <f>IF('冬季（1月～3月）'!W15=0,"",'冬季（1月～3月）'!W15)</f>
      </c>
      <c r="J43" s="62">
        <f>IF('冬季（1月～3月）'!X15=0,"",'冬季（1月～3月）'!X15)</f>
      </c>
      <c r="K43" s="97" t="str">
        <f t="shared" si="40"/>
        <v>-</v>
      </c>
      <c r="L43" s="61">
        <f>IF('春季（4月～6月）'!K15=0,"",'春季（4月～6月）'!K15)</f>
      </c>
      <c r="M43" s="62">
        <f>IF('春季（4月～6月）'!L15=0,"",'春季（4月～6月）'!L15)</f>
      </c>
      <c r="N43" s="97" t="str">
        <f t="shared" si="41"/>
        <v>-</v>
      </c>
      <c r="O43" s="61">
        <f>IF('春季（4月～6月）'!Q15=0,"",'春季（4月～6月）'!Q15)</f>
      </c>
      <c r="P43" s="62">
        <f>IF('春季（4月～6月）'!R15=0,"",'春季（4月～6月）'!R15)</f>
      </c>
      <c r="Q43" s="97" t="str">
        <f t="shared" si="42"/>
        <v>-</v>
      </c>
      <c r="R43" s="61">
        <f>IF('春季（4月～6月）'!W15=0,"",'春季（4月～6月）'!W15)</f>
      </c>
      <c r="S43" s="62">
        <f>IF('春季（4月～6月）'!X15=0,"",'春季（4月～6月）'!X15)</f>
      </c>
      <c r="T43" s="97" t="str">
        <f t="shared" si="43"/>
        <v>-</v>
      </c>
      <c r="U43" s="61">
        <f>IF('夏季（7月～9月）'!K15=0,"",'夏季（7月～9月）'!K15)</f>
      </c>
      <c r="V43" s="62">
        <f>IF('夏季（7月～9月）'!L15=0,"",'夏季（7月～9月）'!L15)</f>
      </c>
      <c r="W43" s="97" t="str">
        <f t="shared" si="44"/>
        <v>-</v>
      </c>
      <c r="X43" s="61">
        <f>IF('夏季（7月～9月）'!Q15=0,"",'夏季（7月～9月）'!Q15)</f>
      </c>
      <c r="Y43" s="62">
        <f>IF('夏季（7月～9月）'!R15=0,"",'夏季（7月～9月）'!R15)</f>
      </c>
      <c r="Z43" s="97" t="str">
        <f t="shared" si="45"/>
        <v>-</v>
      </c>
      <c r="AA43" s="61">
        <f>IF('夏季（7月～9月）'!W15=0,"",'夏季（7月～9月）'!W15)</f>
      </c>
      <c r="AB43" s="62">
        <f>IF('夏季（7月～9月）'!X15=0,"",'夏季（7月～9月）'!X15)</f>
      </c>
      <c r="AC43" s="97" t="str">
        <f t="shared" si="46"/>
        <v>-</v>
      </c>
      <c r="AD43" s="61">
        <f>IF('秋期（10月～12月）'!K15=0,"",'秋期（10月～12月）'!K15)</f>
      </c>
      <c r="AE43" s="62">
        <f>IF('秋期（10月～12月）'!L15=0,"",'秋期（10月～12月）'!L15)</f>
      </c>
      <c r="AF43" s="97" t="str">
        <f t="shared" si="47"/>
        <v>-</v>
      </c>
      <c r="AG43" s="61">
        <f>IF('秋期（10月～12月）'!Q15=0,"",'秋期（10月～12月）'!Q15)</f>
      </c>
      <c r="AH43" s="62">
        <f>IF('秋期（10月～12月）'!R15=0,"",'秋期（10月～12月）'!R15)</f>
      </c>
      <c r="AI43" s="97" t="str">
        <f t="shared" si="48"/>
        <v>-</v>
      </c>
      <c r="AJ43" s="61">
        <f>IF('秋期（10月～12月）'!W15=0,"",'秋期（10月～12月）'!W15)</f>
      </c>
      <c r="AK43" s="62">
        <f>IF('秋期（10月～12月）'!X15=0,"",'秋期（10月～12月）'!X15)</f>
      </c>
      <c r="AL43" s="97" t="str">
        <f t="shared" si="49"/>
        <v>-</v>
      </c>
      <c r="AM43" s="137" t="str">
        <f t="shared" si="50"/>
        <v>-</v>
      </c>
      <c r="AN43" s="138" t="str">
        <f t="shared" si="51"/>
        <v>-</v>
      </c>
      <c r="AO43" s="139" t="str">
        <f t="shared" si="52"/>
        <v>-</v>
      </c>
      <c r="AP43" s="140" t="str">
        <f t="shared" si="53"/>
        <v>-</v>
      </c>
      <c r="AQ43" s="142" t="str">
        <f t="shared" si="54"/>
        <v>-</v>
      </c>
    </row>
    <row r="44" spans="2:43" s="56" customFormat="1" ht="34.5" customHeight="1" thickTop="1">
      <c r="B44" s="87" t="s">
        <v>17</v>
      </c>
      <c r="C44" s="116">
        <f aca="true" t="shared" si="55" ref="C44:AQ44">SUM(C37:C43)</f>
        <v>0</v>
      </c>
      <c r="D44" s="101">
        <f t="shared" si="55"/>
        <v>0</v>
      </c>
      <c r="E44" s="117">
        <f t="shared" si="55"/>
        <v>0</v>
      </c>
      <c r="F44" s="116">
        <f t="shared" si="55"/>
        <v>0</v>
      </c>
      <c r="G44" s="101">
        <f t="shared" si="55"/>
        <v>0</v>
      </c>
      <c r="H44" s="117">
        <f t="shared" si="55"/>
        <v>0</v>
      </c>
      <c r="I44" s="116">
        <f t="shared" si="55"/>
        <v>0</v>
      </c>
      <c r="J44" s="101">
        <f t="shared" si="55"/>
        <v>0</v>
      </c>
      <c r="K44" s="117">
        <f t="shared" si="55"/>
        <v>0</v>
      </c>
      <c r="L44" s="116">
        <f t="shared" si="55"/>
        <v>0</v>
      </c>
      <c r="M44" s="101">
        <f t="shared" si="55"/>
        <v>0</v>
      </c>
      <c r="N44" s="117">
        <f t="shared" si="55"/>
        <v>0</v>
      </c>
      <c r="O44" s="116">
        <f t="shared" si="55"/>
        <v>0</v>
      </c>
      <c r="P44" s="101">
        <f t="shared" si="55"/>
        <v>0</v>
      </c>
      <c r="Q44" s="117">
        <f t="shared" si="55"/>
        <v>0</v>
      </c>
      <c r="R44" s="116">
        <f t="shared" si="55"/>
        <v>0</v>
      </c>
      <c r="S44" s="101">
        <f t="shared" si="55"/>
        <v>0</v>
      </c>
      <c r="T44" s="117">
        <f t="shared" si="55"/>
        <v>0</v>
      </c>
      <c r="U44" s="99">
        <f t="shared" si="55"/>
        <v>0</v>
      </c>
      <c r="V44" s="89">
        <f t="shared" si="55"/>
        <v>0</v>
      </c>
      <c r="W44" s="100">
        <f t="shared" si="55"/>
        <v>0</v>
      </c>
      <c r="X44" s="99">
        <f t="shared" si="55"/>
        <v>0</v>
      </c>
      <c r="Y44" s="89">
        <f t="shared" si="55"/>
        <v>0</v>
      </c>
      <c r="Z44" s="100">
        <f t="shared" si="55"/>
        <v>0</v>
      </c>
      <c r="AA44" s="99">
        <f t="shared" si="55"/>
        <v>0</v>
      </c>
      <c r="AB44" s="89">
        <f t="shared" si="55"/>
        <v>0</v>
      </c>
      <c r="AC44" s="100">
        <f t="shared" si="55"/>
        <v>0</v>
      </c>
      <c r="AD44" s="99">
        <f t="shared" si="55"/>
        <v>0</v>
      </c>
      <c r="AE44" s="89">
        <f t="shared" si="55"/>
        <v>0</v>
      </c>
      <c r="AF44" s="100">
        <f t="shared" si="55"/>
        <v>0</v>
      </c>
      <c r="AG44" s="99">
        <f t="shared" si="55"/>
        <v>0</v>
      </c>
      <c r="AH44" s="89">
        <f t="shared" si="55"/>
        <v>0</v>
      </c>
      <c r="AI44" s="100">
        <f t="shared" si="55"/>
        <v>0</v>
      </c>
      <c r="AJ44" s="99">
        <f t="shared" si="55"/>
        <v>0</v>
      </c>
      <c r="AK44" s="89">
        <f t="shared" si="55"/>
        <v>0</v>
      </c>
      <c r="AL44" s="118">
        <f t="shared" si="55"/>
        <v>0</v>
      </c>
      <c r="AM44" s="119">
        <f t="shared" si="55"/>
        <v>0</v>
      </c>
      <c r="AN44" s="116">
        <f t="shared" si="55"/>
        <v>0</v>
      </c>
      <c r="AO44" s="101">
        <f t="shared" si="55"/>
        <v>0</v>
      </c>
      <c r="AP44" s="89">
        <f t="shared" si="55"/>
        <v>0</v>
      </c>
      <c r="AQ44" s="64">
        <f t="shared" si="55"/>
        <v>0</v>
      </c>
    </row>
    <row r="45" spans="2:43" s="56" customFormat="1" ht="34.5" customHeight="1" thickBot="1">
      <c r="B45" s="189" t="s">
        <v>32</v>
      </c>
      <c r="C45" s="120">
        <f>C44</f>
        <v>0</v>
      </c>
      <c r="D45" s="121">
        <f>D44</f>
        <v>0</v>
      </c>
      <c r="E45" s="122">
        <f>E44</f>
        <v>0</v>
      </c>
      <c r="F45" s="120">
        <f aca="true" t="shared" si="56" ref="F45:AL45">C45+F44</f>
        <v>0</v>
      </c>
      <c r="G45" s="121">
        <f t="shared" si="56"/>
        <v>0</v>
      </c>
      <c r="H45" s="122">
        <f t="shared" si="56"/>
        <v>0</v>
      </c>
      <c r="I45" s="120">
        <f t="shared" si="56"/>
        <v>0</v>
      </c>
      <c r="J45" s="121">
        <f t="shared" si="56"/>
        <v>0</v>
      </c>
      <c r="K45" s="122">
        <f t="shared" si="56"/>
        <v>0</v>
      </c>
      <c r="L45" s="120">
        <f t="shared" si="56"/>
        <v>0</v>
      </c>
      <c r="M45" s="121">
        <f>J45+M44</f>
        <v>0</v>
      </c>
      <c r="N45" s="122">
        <f>K45+N44</f>
        <v>0</v>
      </c>
      <c r="O45" s="120">
        <f>L45+O44</f>
        <v>0</v>
      </c>
      <c r="P45" s="121">
        <f t="shared" si="56"/>
        <v>0</v>
      </c>
      <c r="Q45" s="122">
        <f t="shared" si="56"/>
        <v>0</v>
      </c>
      <c r="R45" s="120">
        <f t="shared" si="56"/>
        <v>0</v>
      </c>
      <c r="S45" s="121">
        <f t="shared" si="56"/>
        <v>0</v>
      </c>
      <c r="T45" s="122">
        <f t="shared" si="56"/>
        <v>0</v>
      </c>
      <c r="U45" s="104">
        <f t="shared" si="56"/>
        <v>0</v>
      </c>
      <c r="V45" s="105">
        <f t="shared" si="56"/>
        <v>0</v>
      </c>
      <c r="W45" s="106">
        <f t="shared" si="56"/>
        <v>0</v>
      </c>
      <c r="X45" s="104">
        <f t="shared" si="56"/>
        <v>0</v>
      </c>
      <c r="Y45" s="105">
        <f t="shared" si="56"/>
        <v>0</v>
      </c>
      <c r="Z45" s="106">
        <f t="shared" si="56"/>
        <v>0</v>
      </c>
      <c r="AA45" s="104">
        <f t="shared" si="56"/>
        <v>0</v>
      </c>
      <c r="AB45" s="105">
        <f t="shared" si="56"/>
        <v>0</v>
      </c>
      <c r="AC45" s="106">
        <f t="shared" si="56"/>
        <v>0</v>
      </c>
      <c r="AD45" s="104">
        <f t="shared" si="56"/>
        <v>0</v>
      </c>
      <c r="AE45" s="105">
        <f t="shared" si="56"/>
        <v>0</v>
      </c>
      <c r="AF45" s="106">
        <f t="shared" si="56"/>
        <v>0</v>
      </c>
      <c r="AG45" s="104">
        <f t="shared" si="56"/>
        <v>0</v>
      </c>
      <c r="AH45" s="105">
        <f t="shared" si="56"/>
        <v>0</v>
      </c>
      <c r="AI45" s="106">
        <f t="shared" si="56"/>
        <v>0</v>
      </c>
      <c r="AJ45" s="104">
        <f t="shared" si="56"/>
        <v>0</v>
      </c>
      <c r="AK45" s="105">
        <f t="shared" si="56"/>
        <v>0</v>
      </c>
      <c r="AL45" s="123">
        <f t="shared" si="56"/>
        <v>0</v>
      </c>
      <c r="AM45" s="124"/>
      <c r="AN45" s="125"/>
      <c r="AO45" s="125"/>
      <c r="AP45" s="126"/>
      <c r="AQ45" s="55"/>
    </row>
    <row r="46" spans="2:43" ht="12.75">
      <c r="B46" s="191" t="s">
        <v>69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7"/>
      <c r="AO46" s="46"/>
      <c r="AP46" s="47"/>
      <c r="AQ46" s="46"/>
    </row>
    <row r="47" ht="12.75">
      <c r="B47" s="3" t="s">
        <v>70</v>
      </c>
    </row>
  </sheetData>
  <sheetProtection sheet="1" objects="1" scenarios="1"/>
  <mergeCells count="162">
    <mergeCell ref="L34:N34"/>
    <mergeCell ref="O34:Q34"/>
    <mergeCell ref="AA34:AC34"/>
    <mergeCell ref="AC35:AC36"/>
    <mergeCell ref="AB35:AB36"/>
    <mergeCell ref="AI35:AI36"/>
    <mergeCell ref="X17:Z17"/>
    <mergeCell ref="AA17:AC17"/>
    <mergeCell ref="AD17:AF17"/>
    <mergeCell ref="AG17:AI17"/>
    <mergeCell ref="AJ17:AL17"/>
    <mergeCell ref="AO35:AP35"/>
    <mergeCell ref="Z18:Z19"/>
    <mergeCell ref="Y18:Y19"/>
    <mergeCell ref="AA18:AA19"/>
    <mergeCell ref="AE35:AE36"/>
    <mergeCell ref="W35:W36"/>
    <mergeCell ref="AK35:AK36"/>
    <mergeCell ref="AA35:AA36"/>
    <mergeCell ref="AF35:AF36"/>
    <mergeCell ref="AM17:AQ17"/>
    <mergeCell ref="AM34:AQ34"/>
    <mergeCell ref="AL18:AL19"/>
    <mergeCell ref="U34:W34"/>
    <mergeCell ref="U17:W17"/>
    <mergeCell ref="W18:W19"/>
    <mergeCell ref="AQ35:AQ36"/>
    <mergeCell ref="L17:N17"/>
    <mergeCell ref="O17:Q17"/>
    <mergeCell ref="R17:T17"/>
    <mergeCell ref="N18:N19"/>
    <mergeCell ref="V18:V19"/>
    <mergeCell ref="X18:X19"/>
    <mergeCell ref="AL35:AL36"/>
    <mergeCell ref="AD35:AD36"/>
    <mergeCell ref="S18:S19"/>
    <mergeCell ref="U18:U19"/>
    <mergeCell ref="Q18:Q19"/>
    <mergeCell ref="T18:T19"/>
    <mergeCell ref="X34:Z34"/>
    <mergeCell ref="Y35:Y36"/>
    <mergeCell ref="Z35:Z36"/>
    <mergeCell ref="R18:R19"/>
    <mergeCell ref="U35:U36"/>
    <mergeCell ref="V35:V36"/>
    <mergeCell ref="AG34:AI34"/>
    <mergeCell ref="AJ34:AL34"/>
    <mergeCell ref="AK18:AK19"/>
    <mergeCell ref="B35:B36"/>
    <mergeCell ref="AG35:AG36"/>
    <mergeCell ref="AH35:AH36"/>
    <mergeCell ref="AJ35:AJ36"/>
    <mergeCell ref="E18:E19"/>
    <mergeCell ref="H18:H19"/>
    <mergeCell ref="K18:K19"/>
    <mergeCell ref="C34:E34"/>
    <mergeCell ref="F34:H34"/>
    <mergeCell ref="I34:K34"/>
    <mergeCell ref="R34:T34"/>
    <mergeCell ref="X35:X36"/>
    <mergeCell ref="E35:E36"/>
    <mergeCell ref="H35:H36"/>
    <mergeCell ref="K35:K36"/>
    <mergeCell ref="N35:N36"/>
    <mergeCell ref="T35:T36"/>
    <mergeCell ref="L18:L19"/>
    <mergeCell ref="M18:M19"/>
    <mergeCell ref="O18:O19"/>
    <mergeCell ref="B33:AQ33"/>
    <mergeCell ref="M35:M36"/>
    <mergeCell ref="AM35:AN35"/>
    <mergeCell ref="AD18:AD19"/>
    <mergeCell ref="AE18:AE19"/>
    <mergeCell ref="AG18:AG19"/>
    <mergeCell ref="AC18:AC19"/>
    <mergeCell ref="B16:AQ16"/>
    <mergeCell ref="C18:C19"/>
    <mergeCell ref="B18:B19"/>
    <mergeCell ref="D18:D19"/>
    <mergeCell ref="F18:F19"/>
    <mergeCell ref="G18:G19"/>
    <mergeCell ref="P18:P19"/>
    <mergeCell ref="I18:I19"/>
    <mergeCell ref="AM18:AN18"/>
    <mergeCell ref="AB18:AB19"/>
    <mergeCell ref="AF18:AF19"/>
    <mergeCell ref="AI18:AI19"/>
    <mergeCell ref="AJ18:AJ19"/>
    <mergeCell ref="AO18:AP18"/>
    <mergeCell ref="AQ18:AQ19"/>
    <mergeCell ref="AH18:AH19"/>
    <mergeCell ref="J18:J19"/>
    <mergeCell ref="C17:E17"/>
    <mergeCell ref="F17:H17"/>
    <mergeCell ref="I17:K17"/>
    <mergeCell ref="C35:C36"/>
    <mergeCell ref="D35:D36"/>
    <mergeCell ref="F35:F36"/>
    <mergeCell ref="G35:G36"/>
    <mergeCell ref="I35:I36"/>
    <mergeCell ref="J35:J36"/>
    <mergeCell ref="O35:O36"/>
    <mergeCell ref="P35:P36"/>
    <mergeCell ref="R35:R36"/>
    <mergeCell ref="L35:L36"/>
    <mergeCell ref="S35:S36"/>
    <mergeCell ref="Q35:Q36"/>
    <mergeCell ref="AD34:AF34"/>
    <mergeCell ref="B2:AQ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Q3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AL4:AL5"/>
    <mergeCell ref="AM4:AN4"/>
    <mergeCell ref="AO4:AP4"/>
    <mergeCell ref="AQ4:AQ5"/>
    <mergeCell ref="AF4:AF5"/>
    <mergeCell ref="AG4:AG5"/>
    <mergeCell ref="AH4:AH5"/>
    <mergeCell ref="AI4:AI5"/>
    <mergeCell ref="AJ4:AJ5"/>
    <mergeCell ref="AK4:AK5"/>
  </mergeCells>
  <printOptions horizontalCentered="1"/>
  <pageMargins left="0.4724409448818898" right="0.07874015748031496" top="0.984251968503937" bottom="0.984251968503937" header="0.5118110236220472" footer="0.5118110236220472"/>
  <pageSetup fitToHeight="2" horizontalDpi="300" verticalDpi="300" orientation="landscape" paperSize="8" scale="76" r:id="rId2"/>
  <rowBreaks count="1" manualBreakCount="1">
    <brk id="31" max="4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FF"/>
  </sheetPr>
  <dimension ref="A1:P37"/>
  <sheetViews>
    <sheetView showGridLines="0" zoomScaleSheetLayoutView="70" zoomScalePageLayoutView="0" workbookViewId="0" topLeftCell="A1">
      <selection activeCell="K42" sqref="K42"/>
    </sheetView>
  </sheetViews>
  <sheetFormatPr defaultColWidth="9.00390625" defaultRowHeight="13.5"/>
  <sheetData>
    <row r="1" spans="1:16" ht="12.75">
      <c r="A1" s="3"/>
      <c r="B1" s="3"/>
      <c r="C1" s="3"/>
      <c r="D1" s="3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9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9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</sheetData>
  <sheetProtection sheet="1" objects="1" scenarios="1"/>
  <printOptions horizontalCentered="1"/>
  <pageMargins left="0.2755905511811024" right="0.1968503937007874" top="0.787401574803149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P36"/>
  <sheetViews>
    <sheetView showGridLines="0" zoomScaleSheetLayoutView="70" zoomScalePageLayoutView="0" workbookViewId="0" topLeftCell="A7">
      <selection activeCell="A1" sqref="A1"/>
    </sheetView>
  </sheetViews>
  <sheetFormatPr defaultColWidth="9.00390625" defaultRowHeight="13.5"/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sheetProtection sheet="1" objects="1" scenarios="1"/>
  <printOptions horizontalCentered="1"/>
  <pageMargins left="0.2755905511811024" right="0.1968503937007874" top="0.787401574803149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39"/>
  <sheetViews>
    <sheetView showGridLines="0" zoomScale="90" zoomScaleNormal="90" zoomScaleSheetLayoutView="85" zoomScalePageLayoutView="85" workbookViewId="0" topLeftCell="A1">
      <selection activeCell="A1" sqref="A1"/>
    </sheetView>
  </sheetViews>
  <sheetFormatPr defaultColWidth="9.00390625" defaultRowHeight="13.5"/>
  <cols>
    <col min="13" max="13" width="9.00390625" style="0" customWidth="1"/>
    <col min="15" max="15" width="9.50390625" style="0" customWidth="1"/>
  </cols>
  <sheetData>
    <row r="1" spans="1:12" ht="13.5" thickBot="1">
      <c r="A1" s="3"/>
      <c r="B1" s="3"/>
      <c r="C1" s="3"/>
      <c r="D1" s="3"/>
      <c r="E1" s="8"/>
      <c r="F1" s="3"/>
      <c r="G1" s="3"/>
      <c r="H1" s="3"/>
      <c r="I1" s="3"/>
      <c r="J1" s="3"/>
      <c r="K1" s="3"/>
      <c r="L1" s="3"/>
    </row>
    <row r="2" spans="1:18" ht="18" customHeight="1">
      <c r="A2" s="3"/>
      <c r="B2" s="3"/>
      <c r="C2" s="3"/>
      <c r="D2" s="3"/>
      <c r="E2" s="3"/>
      <c r="F2" s="3"/>
      <c r="G2" s="3"/>
      <c r="H2" s="9"/>
      <c r="I2" s="3"/>
      <c r="J2" s="3"/>
      <c r="K2" s="3"/>
      <c r="L2" s="3"/>
      <c r="N2" s="339" t="s">
        <v>38</v>
      </c>
      <c r="O2" s="340"/>
      <c r="P2" s="192" t="s">
        <v>33</v>
      </c>
      <c r="Q2" s="192" t="s">
        <v>34</v>
      </c>
      <c r="R2" s="193" t="s">
        <v>71</v>
      </c>
    </row>
    <row r="3" spans="1:18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94" t="s">
        <v>72</v>
      </c>
      <c r="O3" s="196"/>
      <c r="P3" s="200" t="str">
        <f>'一覧表'!AM6</f>
        <v>-</v>
      </c>
      <c r="Q3" s="200" t="str">
        <f>'一覧表'!AO6</f>
        <v>-</v>
      </c>
      <c r="R3" s="201" t="str">
        <f>IF(Q3="-","-",Q3-P3)</f>
        <v>-</v>
      </c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194" t="s">
        <v>74</v>
      </c>
      <c r="O4" s="196"/>
      <c r="P4" s="200" t="str">
        <f>'一覧表'!AM20</f>
        <v>-</v>
      </c>
      <c r="Q4" s="200" t="str">
        <f>'一覧表'!AO20</f>
        <v>-</v>
      </c>
      <c r="R4" s="201" t="str">
        <f>IF(Q4="-","-",Q4-P4)</f>
        <v>-</v>
      </c>
    </row>
    <row r="5" spans="1:18" ht="18" customHeight="1" thickBot="1">
      <c r="A5" s="3"/>
      <c r="B5" s="3"/>
      <c r="C5" s="3"/>
      <c r="D5" s="3"/>
      <c r="H5" s="3"/>
      <c r="I5" s="11" t="s">
        <v>42</v>
      </c>
      <c r="J5" s="12" t="str">
        <f>'一覧表'!AQ20</f>
        <v>-</v>
      </c>
      <c r="K5" s="3" t="s">
        <v>55</v>
      </c>
      <c r="L5" s="3"/>
      <c r="N5" s="195" t="s">
        <v>73</v>
      </c>
      <c r="O5" s="197"/>
      <c r="P5" s="202" t="str">
        <f>'一覧表'!AM37</f>
        <v>-</v>
      </c>
      <c r="Q5" s="202" t="str">
        <f>'一覧表'!AO37</f>
        <v>-</v>
      </c>
      <c r="R5" s="203" t="str">
        <f>IF(Q5="-","-",Q5-P5)</f>
        <v>-</v>
      </c>
    </row>
    <row r="6" spans="1:18" ht="12.75">
      <c r="A6" s="3"/>
      <c r="B6" s="3"/>
      <c r="C6" s="3"/>
      <c r="D6" s="3"/>
      <c r="H6" s="3"/>
      <c r="I6" s="11"/>
      <c r="J6" s="12"/>
      <c r="K6" s="3"/>
      <c r="L6" s="3"/>
      <c r="N6" s="204"/>
      <c r="O6" s="205"/>
      <c r="P6" s="206"/>
      <c r="Q6" s="206"/>
      <c r="R6" s="20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9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</sheetData>
  <sheetProtection sheet="1" objects="1" scenarios="1"/>
  <mergeCells count="1">
    <mergeCell ref="N2:O2"/>
  </mergeCells>
  <printOptions horizontalCentered="1"/>
  <pageMargins left="0.4330708661417323" right="0.3937007874015748" top="0.787401574803149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38"/>
  <sheetViews>
    <sheetView showGridLines="0" zoomScale="90" zoomScaleNormal="90" zoomScaleSheetLayoutView="85" zoomScalePageLayoutView="85" workbookViewId="0" topLeftCell="A1">
      <selection activeCell="A1" sqref="A1"/>
    </sheetView>
  </sheetViews>
  <sheetFormatPr defaultColWidth="9.00390625" defaultRowHeight="13.5"/>
  <cols>
    <col min="13" max="13" width="9.00390625" style="0" customWidth="1"/>
    <col min="15" max="15" width="9.375" style="0" customWidth="1"/>
  </cols>
  <sheetData>
    <row r="1" spans="1:12" ht="13.5" thickBot="1">
      <c r="A1" s="3"/>
      <c r="B1" s="3"/>
      <c r="C1" s="3"/>
      <c r="D1" s="3"/>
      <c r="E1" s="8"/>
      <c r="F1" s="3"/>
      <c r="G1" s="3"/>
      <c r="H1" s="3"/>
      <c r="I1" s="3"/>
      <c r="J1" s="3"/>
      <c r="K1" s="3"/>
      <c r="L1" s="3"/>
    </row>
    <row r="2" spans="1:18" ht="18" customHeight="1">
      <c r="A2" s="3"/>
      <c r="B2" s="3"/>
      <c r="C2" s="3"/>
      <c r="D2" s="3"/>
      <c r="E2" s="3"/>
      <c r="F2" s="3"/>
      <c r="G2" s="3"/>
      <c r="H2" s="9"/>
      <c r="I2" s="3"/>
      <c r="J2" s="3"/>
      <c r="K2" s="3"/>
      <c r="L2" s="3"/>
      <c r="N2" s="339" t="s">
        <v>38</v>
      </c>
      <c r="O2" s="340"/>
      <c r="P2" s="192" t="s">
        <v>33</v>
      </c>
      <c r="Q2" s="192" t="s">
        <v>34</v>
      </c>
      <c r="R2" s="193" t="s">
        <v>71</v>
      </c>
    </row>
    <row r="3" spans="1:18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94" t="s">
        <v>72</v>
      </c>
      <c r="O3" s="198"/>
      <c r="P3" s="200" t="str">
        <f>'一覧表'!AM7</f>
        <v>-</v>
      </c>
      <c r="Q3" s="200" t="str">
        <f>'一覧表'!AO7</f>
        <v>-</v>
      </c>
      <c r="R3" s="201" t="str">
        <f>IF(Q3="-","-",Q3-P3)</f>
        <v>-</v>
      </c>
    </row>
    <row r="4" spans="1:18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194" t="s">
        <v>74</v>
      </c>
      <c r="O4" s="198"/>
      <c r="P4" s="200" t="str">
        <f>'一覧表'!AM21</f>
        <v>-</v>
      </c>
      <c r="Q4" s="200" t="str">
        <f>'一覧表'!AO21</f>
        <v>-</v>
      </c>
      <c r="R4" s="201" t="str">
        <f>IF(Q4="-","-",Q4-P4)</f>
        <v>-</v>
      </c>
    </row>
    <row r="5" spans="1:18" ht="17.25" customHeight="1" thickBot="1">
      <c r="A5" s="3"/>
      <c r="B5" s="3"/>
      <c r="C5" s="3"/>
      <c r="D5" s="3"/>
      <c r="H5" s="3"/>
      <c r="I5" s="11" t="s">
        <v>42</v>
      </c>
      <c r="J5" s="12" t="str">
        <f>'一覧表'!AQ21</f>
        <v>-</v>
      </c>
      <c r="K5" s="3" t="s">
        <v>55</v>
      </c>
      <c r="L5" s="3"/>
      <c r="N5" s="195" t="s">
        <v>73</v>
      </c>
      <c r="O5" s="199"/>
      <c r="P5" s="202" t="str">
        <f>'一覧表'!AM38</f>
        <v>-</v>
      </c>
      <c r="Q5" s="202" t="str">
        <f>'一覧表'!AO38</f>
        <v>-</v>
      </c>
      <c r="R5" s="203" t="str">
        <f>IF(Q5="-","-",Q5-P5)</f>
        <v>-</v>
      </c>
    </row>
    <row r="6" spans="1:18" ht="12.75">
      <c r="A6" s="3"/>
      <c r="B6" s="3"/>
      <c r="C6" s="3"/>
      <c r="D6" s="3"/>
      <c r="H6" s="3"/>
      <c r="I6" s="11"/>
      <c r="J6" s="12"/>
      <c r="K6" s="3"/>
      <c r="L6" s="3"/>
      <c r="N6" s="204"/>
      <c r="O6" s="205"/>
      <c r="P6" s="206"/>
      <c r="Q6" s="206"/>
      <c r="R6" s="20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</sheetData>
  <sheetProtection sheet="1" objects="1" scenarios="1"/>
  <mergeCells count="1">
    <mergeCell ref="N2:O2"/>
  </mergeCells>
  <printOptions horizontalCentered="1"/>
  <pageMargins left="0.4330708661417323" right="0.3937007874015748" top="0.787401574803149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2021-01-13T02:44:33Z</cp:lastPrinted>
  <dcterms:created xsi:type="dcterms:W3CDTF">2007-06-05T02:38:01Z</dcterms:created>
  <dcterms:modified xsi:type="dcterms:W3CDTF">2021-01-14T05:37:45Z</dcterms:modified>
  <cp:category/>
  <cp:version/>
  <cp:contentType/>
  <cp:contentStatus/>
</cp:coreProperties>
</file>