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315" windowWidth="19155" windowHeight="7770"/>
  </bookViews>
  <sheets>
    <sheet name="計算書" sheetId="1" r:id="rId1"/>
  </sheets>
  <calcPr calcId="125725"/>
</workbook>
</file>

<file path=xl/calcChain.xml><?xml version="1.0" encoding="utf-8"?>
<calcChain xmlns="http://schemas.openxmlformats.org/spreadsheetml/2006/main">
  <c r="Y40" i="1"/>
  <c r="W40"/>
  <c r="U40"/>
  <c r="S40"/>
  <c r="Q40"/>
  <c r="O40"/>
  <c r="M40"/>
  <c r="K40"/>
  <c r="I40"/>
  <c r="G40"/>
  <c r="G41" s="1"/>
  <c r="V28"/>
  <c r="N28"/>
  <c r="E24"/>
  <c r="AO10" s="1"/>
  <c r="W19"/>
  <c r="BG9" s="1"/>
  <c r="BG11" s="1"/>
  <c r="U19"/>
  <c r="S19"/>
  <c r="Q19"/>
  <c r="BA9" s="1"/>
  <c r="BA11" s="1"/>
  <c r="O19"/>
  <c r="AY9" s="1"/>
  <c r="AY11" s="1"/>
  <c r="M19"/>
  <c r="K19"/>
  <c r="I19"/>
  <c r="AS9" s="1"/>
  <c r="AS11" s="1"/>
  <c r="G19"/>
  <c r="AQ9" s="1"/>
  <c r="AQ11" s="1"/>
  <c r="E19"/>
  <c r="BE9"/>
  <c r="BE11" s="1"/>
  <c r="BC9"/>
  <c r="BC11" s="1"/>
  <c r="AW9"/>
  <c r="AW11" s="1"/>
  <c r="AU9"/>
  <c r="AU11" s="1"/>
  <c r="AO9"/>
  <c r="AO11" s="1"/>
  <c r="AF14" l="1"/>
</calcChain>
</file>

<file path=xl/sharedStrings.xml><?xml version="1.0" encoding="utf-8"?>
<sst xmlns="http://schemas.openxmlformats.org/spreadsheetml/2006/main" count="74" uniqueCount="63">
  <si>
    <t>お客さま名</t>
    <rPh sb="1" eb="2">
      <t>キャク</t>
    </rPh>
    <rPh sb="4" eb="5">
      <t>ナ</t>
    </rPh>
    <phoneticPr fontId="3"/>
  </si>
  <si>
    <t>：</t>
    <phoneticPr fontId="4"/>
  </si>
  <si>
    <t>３．電圧上昇値の算定</t>
    <rPh sb="2" eb="4">
      <t>デンアツ</t>
    </rPh>
    <rPh sb="4" eb="6">
      <t>ジョウショウ</t>
    </rPh>
    <rPh sb="6" eb="7">
      <t>チ</t>
    </rPh>
    <rPh sb="8" eb="10">
      <t>サンテイ</t>
    </rPh>
    <phoneticPr fontId="4"/>
  </si>
  <si>
    <t>工事施工業者</t>
    <rPh sb="0" eb="2">
      <t>コウジ</t>
    </rPh>
    <rPh sb="2" eb="4">
      <t>セコウ</t>
    </rPh>
    <rPh sb="4" eb="6">
      <t>ギョウシャ</t>
    </rPh>
    <phoneticPr fontId="3"/>
  </si>
  <si>
    <t>３．１　算定式 《単相3線式の配線においては、電圧線と中性線間の電圧上昇値》</t>
    <rPh sb="4" eb="6">
      <t>サンテイ</t>
    </rPh>
    <rPh sb="6" eb="7">
      <t>シキ</t>
    </rPh>
    <phoneticPr fontId="4"/>
  </si>
  <si>
    <r>
      <t xml:space="preserve">　(1) </t>
    </r>
    <r>
      <rPr>
        <sz val="12"/>
        <color indexed="8"/>
        <rFont val="Times New Roman"/>
        <family val="1"/>
      </rPr>
      <t>PCS</t>
    </r>
    <r>
      <rPr>
        <sz val="12"/>
        <color indexed="8"/>
        <rFont val="ＭＳ ゴシック"/>
        <family val="3"/>
        <charset val="128"/>
      </rPr>
      <t xml:space="preserve">～分電盤間の電圧上昇値 </t>
    </r>
    <r>
      <rPr>
        <i/>
        <sz val="12"/>
        <color indexed="8"/>
        <rFont val="Times New Roman"/>
        <family val="1"/>
      </rPr>
      <t>Δ</t>
    </r>
    <r>
      <rPr>
        <sz val="12"/>
        <color indexed="8"/>
        <rFont val="Times New Roman"/>
        <family val="1"/>
      </rPr>
      <t xml:space="preserve">Vn = K × </t>
    </r>
    <r>
      <rPr>
        <sz val="12"/>
        <color indexed="8"/>
        <rFont val="ＭＳ ゴシック"/>
        <family val="3"/>
        <charset val="128"/>
      </rPr>
      <t>各</t>
    </r>
    <r>
      <rPr>
        <sz val="12"/>
        <color indexed="8"/>
        <rFont val="Times New Roman"/>
        <family val="1"/>
      </rPr>
      <t>PCS</t>
    </r>
    <r>
      <rPr>
        <sz val="12"/>
        <color indexed="8"/>
        <rFont val="ＭＳ ゴシック"/>
        <family val="3"/>
        <charset val="128"/>
      </rPr>
      <t>の</t>
    </r>
    <r>
      <rPr>
        <sz val="12"/>
        <color indexed="8"/>
        <rFont val="ＭＳ ゴシック"/>
        <family val="3"/>
        <charset val="128"/>
      </rPr>
      <t>発電電流</t>
    </r>
    <r>
      <rPr>
        <sz val="12"/>
        <color indexed="8"/>
        <rFont val="Times New Roman"/>
        <family val="1"/>
      </rPr>
      <t xml:space="preserve"> Ign × </t>
    </r>
    <r>
      <rPr>
        <sz val="12"/>
        <color indexed="8"/>
        <rFont val="ＭＳ ゴシック"/>
        <family val="3"/>
        <charset val="128"/>
      </rPr>
      <t>分岐配線抵抗</t>
    </r>
    <r>
      <rPr>
        <sz val="12"/>
        <color indexed="8"/>
        <rFont val="Times New Roman"/>
        <family val="1"/>
      </rPr>
      <t xml:space="preserve"> Rn</t>
    </r>
    <rPh sb="9" eb="12">
      <t>ブンデンバン</t>
    </rPh>
    <rPh sb="12" eb="13">
      <t>カン</t>
    </rPh>
    <rPh sb="14" eb="16">
      <t>デンアツ</t>
    </rPh>
    <rPh sb="16" eb="18">
      <t>ジョウショウ</t>
    </rPh>
    <rPh sb="18" eb="19">
      <t>チ</t>
    </rPh>
    <rPh sb="30" eb="31">
      <t>カク</t>
    </rPh>
    <rPh sb="35" eb="37">
      <t>ハツデン</t>
    </rPh>
    <rPh sb="37" eb="39">
      <t>デンリュウ</t>
    </rPh>
    <rPh sb="46" eb="48">
      <t>ブンキ</t>
    </rPh>
    <rPh sb="48" eb="50">
      <t>ハイセン</t>
    </rPh>
    <rPh sb="50" eb="52">
      <t>テイコウ</t>
    </rPh>
    <phoneticPr fontId="4"/>
  </si>
  <si>
    <t>１．各配線のインピーダンス（抵抗）の算定</t>
    <rPh sb="2" eb="3">
      <t>カク</t>
    </rPh>
    <rPh sb="3" eb="5">
      <t>ハイセン</t>
    </rPh>
    <rPh sb="14" eb="16">
      <t>テイコウ</t>
    </rPh>
    <rPh sb="18" eb="20">
      <t>サンテイ</t>
    </rPh>
    <phoneticPr fontId="4"/>
  </si>
  <si>
    <r>
      <t xml:space="preserve">　(2) 分電盤～受電点間の電圧上昇値 </t>
    </r>
    <r>
      <rPr>
        <i/>
        <sz val="12"/>
        <color indexed="8"/>
        <rFont val="Times New Roman"/>
        <family val="1"/>
      </rPr>
      <t>Δ</t>
    </r>
    <r>
      <rPr>
        <sz val="12"/>
        <color indexed="8"/>
        <rFont val="Times New Roman"/>
        <family val="1"/>
      </rPr>
      <t xml:space="preserve">Vs = K × </t>
    </r>
    <r>
      <rPr>
        <sz val="12"/>
        <color indexed="8"/>
        <rFont val="ＭＳ ゴシック"/>
        <family val="3"/>
        <charset val="128"/>
      </rPr>
      <t>合計発電電流</t>
    </r>
    <r>
      <rPr>
        <sz val="12"/>
        <color indexed="8"/>
        <rFont val="Times New Roman"/>
        <family val="1"/>
      </rPr>
      <t xml:space="preserve"> igt × </t>
    </r>
    <r>
      <rPr>
        <sz val="12"/>
        <color indexed="8"/>
        <rFont val="ＭＳ ゴシック"/>
        <family val="3"/>
        <charset val="128"/>
      </rPr>
      <t>引込口配線抵抗</t>
    </r>
    <r>
      <rPr>
        <sz val="12"/>
        <color indexed="8"/>
        <rFont val="Times New Roman"/>
        <family val="1"/>
      </rPr>
      <t xml:space="preserve"> Rs</t>
    </r>
    <rPh sb="5" eb="8">
      <t>ブンデンバン</t>
    </rPh>
    <rPh sb="9" eb="11">
      <t>ジュデン</t>
    </rPh>
    <rPh sb="11" eb="12">
      <t>テン</t>
    </rPh>
    <rPh sb="14" eb="16">
      <t>デンアツ</t>
    </rPh>
    <rPh sb="16" eb="18">
      <t>ジョウショウ</t>
    </rPh>
    <rPh sb="18" eb="19">
      <t>チ</t>
    </rPh>
    <rPh sb="30" eb="32">
      <t>ゴウケイ</t>
    </rPh>
    <rPh sb="43" eb="45">
      <t>ヒキコミ</t>
    </rPh>
    <rPh sb="45" eb="46">
      <t>グチ</t>
    </rPh>
    <phoneticPr fontId="4"/>
  </si>
  <si>
    <t>１．１　算定式</t>
    <rPh sb="4" eb="6">
      <t>サンテイ</t>
    </rPh>
    <rPh sb="6" eb="7">
      <t>シキ</t>
    </rPh>
    <phoneticPr fontId="4"/>
  </si>
  <si>
    <r>
      <t xml:space="preserve">　(3) 合計電圧上昇値 </t>
    </r>
    <r>
      <rPr>
        <i/>
        <sz val="12"/>
        <color indexed="8"/>
        <rFont val="Times New Roman"/>
        <family val="1"/>
      </rPr>
      <t>Δ</t>
    </r>
    <r>
      <rPr>
        <sz val="12"/>
        <color indexed="8"/>
        <rFont val="Times New Roman"/>
        <family val="1"/>
      </rPr>
      <t xml:space="preserve">Vt = </t>
    </r>
    <r>
      <rPr>
        <i/>
        <sz val="12"/>
        <color indexed="8"/>
        <rFont val="Times New Roman"/>
        <family val="1"/>
      </rPr>
      <t>Δ</t>
    </r>
    <r>
      <rPr>
        <sz val="12"/>
        <color indexed="8"/>
        <rFont val="Times New Roman"/>
        <family val="1"/>
      </rPr>
      <t xml:space="preserve">Vn </t>
    </r>
    <r>
      <rPr>
        <sz val="12"/>
        <color indexed="8"/>
        <rFont val="ＭＳ ゴシック"/>
        <family val="3"/>
        <charset val="128"/>
      </rPr>
      <t>＋</t>
    </r>
    <r>
      <rPr>
        <sz val="12"/>
        <color indexed="8"/>
        <rFont val="Times New Roman"/>
        <family val="1"/>
      </rPr>
      <t xml:space="preserve"> </t>
    </r>
    <r>
      <rPr>
        <i/>
        <sz val="12"/>
        <color indexed="8"/>
        <rFont val="Times New Roman"/>
        <family val="1"/>
      </rPr>
      <t>Δ</t>
    </r>
    <r>
      <rPr>
        <sz val="12"/>
        <color indexed="8"/>
        <rFont val="Times New Roman"/>
        <family val="1"/>
      </rPr>
      <t>Vs</t>
    </r>
    <rPh sb="5" eb="7">
      <t>ゴウケイ</t>
    </rPh>
    <rPh sb="7" eb="9">
      <t>デンアツ</t>
    </rPh>
    <rPh sb="9" eb="11">
      <t>ジョウショウ</t>
    </rPh>
    <rPh sb="11" eb="12">
      <t>チ</t>
    </rPh>
    <phoneticPr fontId="4"/>
  </si>
  <si>
    <r>
      <t xml:space="preserve">　(1) 分岐配線抵抗値 </t>
    </r>
    <r>
      <rPr>
        <sz val="12"/>
        <color indexed="8"/>
        <rFont val="Times New Roman"/>
        <family val="1"/>
      </rPr>
      <t>Rn</t>
    </r>
    <r>
      <rPr>
        <sz val="12"/>
        <color indexed="8"/>
        <rFont val="ＭＳ ゴシック"/>
        <family val="3"/>
        <charset val="128"/>
      </rPr>
      <t xml:space="preserve"> </t>
    </r>
    <r>
      <rPr>
        <sz val="12"/>
        <color indexed="8"/>
        <rFont val="Times New Roman"/>
        <family val="1"/>
      </rPr>
      <t xml:space="preserve">= </t>
    </r>
    <r>
      <rPr>
        <sz val="12"/>
        <color indexed="8"/>
        <rFont val="ＭＳ ゴシック"/>
        <family val="3"/>
        <charset val="128"/>
      </rPr>
      <t>分岐配線の距離</t>
    </r>
    <r>
      <rPr>
        <sz val="12"/>
        <color indexed="8"/>
        <rFont val="Times New Roman"/>
        <family val="1"/>
      </rPr>
      <t>(m)</t>
    </r>
    <r>
      <rPr>
        <sz val="12"/>
        <color indexed="8"/>
        <rFont val="ＭＳ ゴシック"/>
        <family val="3"/>
        <charset val="128"/>
      </rPr>
      <t xml:space="preserve"> </t>
    </r>
    <r>
      <rPr>
        <sz val="12"/>
        <color indexed="8"/>
        <rFont val="Times New Roman"/>
        <family val="1"/>
      </rPr>
      <t>×</t>
    </r>
    <r>
      <rPr>
        <sz val="12"/>
        <color indexed="8"/>
        <rFont val="ＭＳ ゴシック"/>
        <family val="3"/>
        <charset val="128"/>
      </rPr>
      <t xml:space="preserve"> 線種毎の抵抗 </t>
    </r>
    <r>
      <rPr>
        <sz val="12"/>
        <color indexed="8"/>
        <rFont val="Times New Roman"/>
        <family val="1"/>
      </rPr>
      <t>Rx(Ω/km) / 1000</t>
    </r>
    <rPh sb="5" eb="7">
      <t>ブンキ</t>
    </rPh>
    <rPh sb="7" eb="9">
      <t>ハイセン</t>
    </rPh>
    <rPh sb="9" eb="11">
      <t>テイコウ</t>
    </rPh>
    <rPh sb="11" eb="12">
      <t>チ</t>
    </rPh>
    <rPh sb="18" eb="20">
      <t>ブンキ</t>
    </rPh>
    <rPh sb="20" eb="22">
      <t>ハイセン</t>
    </rPh>
    <rPh sb="23" eb="25">
      <t>キョリ</t>
    </rPh>
    <rPh sb="31" eb="32">
      <t>セン</t>
    </rPh>
    <rPh sb="32" eb="33">
      <t>シュ</t>
    </rPh>
    <rPh sb="33" eb="34">
      <t>ゴト</t>
    </rPh>
    <rPh sb="35" eb="37">
      <t>テイコウ</t>
    </rPh>
    <phoneticPr fontId="4"/>
  </si>
  <si>
    <r>
      <t xml:space="preserve">　(2) 引込口配線抵抗値 </t>
    </r>
    <r>
      <rPr>
        <sz val="12"/>
        <color indexed="8"/>
        <rFont val="Times New Roman"/>
        <family val="1"/>
      </rPr>
      <t xml:space="preserve">Rs = </t>
    </r>
    <r>
      <rPr>
        <sz val="12"/>
        <color indexed="8"/>
        <rFont val="ＭＳ ゴシック"/>
        <family val="3"/>
        <charset val="128"/>
      </rPr>
      <t>引込口配線の距離</t>
    </r>
    <r>
      <rPr>
        <sz val="12"/>
        <color indexed="8"/>
        <rFont val="Times New Roman"/>
        <family val="1"/>
      </rPr>
      <t xml:space="preserve">(m) × </t>
    </r>
    <r>
      <rPr>
        <sz val="12"/>
        <color indexed="8"/>
        <rFont val="ＭＳ ゴシック"/>
        <family val="3"/>
        <charset val="128"/>
      </rPr>
      <t>線種毎の抵抗</t>
    </r>
    <r>
      <rPr>
        <sz val="12"/>
        <color indexed="8"/>
        <rFont val="Times New Roman"/>
        <family val="1"/>
      </rPr>
      <t xml:space="preserve"> Rx(Ω/km) / 1000</t>
    </r>
    <rPh sb="5" eb="7">
      <t>ヒキコミ</t>
    </rPh>
    <rPh sb="7" eb="8">
      <t>グチ</t>
    </rPh>
    <rPh sb="8" eb="10">
      <t>ハイセン</t>
    </rPh>
    <rPh sb="10" eb="12">
      <t>テイコウ</t>
    </rPh>
    <rPh sb="12" eb="13">
      <t>チ</t>
    </rPh>
    <rPh sb="19" eb="21">
      <t>ヒキコミ</t>
    </rPh>
    <rPh sb="21" eb="22">
      <t>グチ</t>
    </rPh>
    <rPh sb="22" eb="24">
      <t>ハイセン</t>
    </rPh>
    <rPh sb="25" eb="27">
      <t>キョリ</t>
    </rPh>
    <rPh sb="33" eb="34">
      <t>セン</t>
    </rPh>
    <rPh sb="34" eb="35">
      <t>シュ</t>
    </rPh>
    <rPh sb="35" eb="36">
      <t>ゴト</t>
    </rPh>
    <rPh sb="37" eb="39">
      <t>テイコウ</t>
    </rPh>
    <phoneticPr fontId="4"/>
  </si>
  <si>
    <t>３．２　算定表</t>
    <rPh sb="4" eb="6">
      <t>サンテイ</t>
    </rPh>
    <rPh sb="6" eb="7">
      <t>ヒョウ</t>
    </rPh>
    <phoneticPr fontId="4"/>
  </si>
  <si>
    <r>
      <t>単位：</t>
    </r>
    <r>
      <rPr>
        <sz val="12"/>
        <color indexed="8"/>
        <rFont val="Times New Roman"/>
        <family val="1"/>
      </rPr>
      <t>( V )</t>
    </r>
    <rPh sb="0" eb="2">
      <t>タンイ</t>
    </rPh>
    <phoneticPr fontId="4"/>
  </si>
  <si>
    <t>PCS(n)</t>
    <phoneticPr fontId="4"/>
  </si>
  <si>
    <r>
      <t>１．２　線種毎の抵抗</t>
    </r>
    <r>
      <rPr>
        <sz val="12"/>
        <color indexed="8"/>
        <rFont val="ＭＳ ゴシック"/>
        <family val="3"/>
        <charset val="128"/>
      </rPr>
      <t xml:space="preserve"> </t>
    </r>
    <r>
      <rPr>
        <sz val="12"/>
        <color indexed="8"/>
        <rFont val="Times New Roman"/>
        <family val="1"/>
      </rPr>
      <t>Rx</t>
    </r>
    <rPh sb="4" eb="6">
      <t>センシュ</t>
    </rPh>
    <rPh sb="6" eb="7">
      <t>ゴト</t>
    </rPh>
    <rPh sb="8" eb="10">
      <t>テイコウ</t>
    </rPh>
    <phoneticPr fontId="4"/>
  </si>
  <si>
    <r>
      <t>※</t>
    </r>
    <r>
      <rPr>
        <sz val="12"/>
        <color indexed="8"/>
        <rFont val="Times New Roman"/>
        <family val="1"/>
      </rPr>
      <t>JIS C 3307</t>
    </r>
    <r>
      <rPr>
        <sz val="12"/>
        <color indexed="8"/>
        <rFont val="ＭＳ ゴシック"/>
        <family val="3"/>
        <charset val="128"/>
      </rPr>
      <t>に基づく</t>
    </r>
    <rPh sb="12" eb="13">
      <t>モト</t>
    </rPh>
    <phoneticPr fontId="4"/>
  </si>
  <si>
    <r>
      <rPr>
        <sz val="12"/>
        <color indexed="8"/>
        <rFont val="Times New Roman"/>
        <family val="1"/>
      </rPr>
      <t>PCS</t>
    </r>
    <r>
      <rPr>
        <sz val="12"/>
        <color indexed="8"/>
        <rFont val="ＭＳ ゴシック"/>
        <family val="3"/>
        <charset val="128"/>
      </rPr>
      <t>～分電盤間の電圧上昇値</t>
    </r>
    <r>
      <rPr>
        <sz val="12"/>
        <color indexed="8"/>
        <rFont val="Times New Roman"/>
        <family val="1"/>
      </rPr>
      <t xml:space="preserve"> </t>
    </r>
    <r>
      <rPr>
        <i/>
        <sz val="12"/>
        <color indexed="8"/>
        <rFont val="Times New Roman"/>
        <family val="1"/>
      </rPr>
      <t>Δ</t>
    </r>
    <r>
      <rPr>
        <sz val="12"/>
        <color indexed="8"/>
        <rFont val="Times New Roman"/>
        <family val="1"/>
      </rPr>
      <t>Vn</t>
    </r>
    <phoneticPr fontId="4"/>
  </si>
  <si>
    <t>線種</t>
    <rPh sb="0" eb="2">
      <t>センシュ</t>
    </rPh>
    <phoneticPr fontId="18"/>
  </si>
  <si>
    <t>2.0mm</t>
    <phoneticPr fontId="20"/>
  </si>
  <si>
    <t>2.6mm</t>
    <phoneticPr fontId="20"/>
  </si>
  <si>
    <t>3.2mm</t>
    <phoneticPr fontId="20"/>
  </si>
  <si>
    <t>5.5sq</t>
    <phoneticPr fontId="20"/>
  </si>
  <si>
    <t>8sq</t>
    <phoneticPr fontId="20"/>
  </si>
  <si>
    <t>14sq</t>
    <phoneticPr fontId="20"/>
  </si>
  <si>
    <t>22sq</t>
    <phoneticPr fontId="20"/>
  </si>
  <si>
    <t>38sq</t>
    <phoneticPr fontId="20"/>
  </si>
  <si>
    <t>60sq</t>
    <phoneticPr fontId="20"/>
  </si>
  <si>
    <t>100sq</t>
    <phoneticPr fontId="20"/>
  </si>
  <si>
    <t>150sq</t>
    <phoneticPr fontId="20"/>
  </si>
  <si>
    <t>200sq</t>
    <phoneticPr fontId="20"/>
  </si>
  <si>
    <t>250sq</t>
    <phoneticPr fontId="20"/>
  </si>
  <si>
    <r>
      <t>分電盤～受電点間の電圧上昇値</t>
    </r>
    <r>
      <rPr>
        <sz val="12"/>
        <color indexed="8"/>
        <rFont val="Times New Roman"/>
        <family val="1"/>
      </rPr>
      <t xml:space="preserve"> </t>
    </r>
    <r>
      <rPr>
        <i/>
        <sz val="12"/>
        <color indexed="8"/>
        <rFont val="Times New Roman"/>
        <family val="1"/>
      </rPr>
      <t>Δ</t>
    </r>
    <r>
      <rPr>
        <sz val="12"/>
        <color indexed="8"/>
        <rFont val="Times New Roman"/>
        <family val="1"/>
      </rPr>
      <t>Vs</t>
    </r>
    <phoneticPr fontId="4"/>
  </si>
  <si>
    <t>Ω/km</t>
    <phoneticPr fontId="18"/>
  </si>
  <si>
    <r>
      <t>合計電圧上昇値</t>
    </r>
    <r>
      <rPr>
        <sz val="12"/>
        <color indexed="8"/>
        <rFont val="Times New Roman"/>
        <family val="1"/>
      </rPr>
      <t xml:space="preserve"> </t>
    </r>
    <r>
      <rPr>
        <i/>
        <sz val="12"/>
        <color indexed="8"/>
        <rFont val="Times New Roman"/>
        <family val="1"/>
      </rPr>
      <t>Δ</t>
    </r>
    <r>
      <rPr>
        <sz val="12"/>
        <color indexed="8"/>
        <rFont val="Times New Roman"/>
        <family val="1"/>
      </rPr>
      <t>Vt</t>
    </r>
    <phoneticPr fontId="4"/>
  </si>
  <si>
    <t>１．３　算定表</t>
    <rPh sb="4" eb="6">
      <t>サンテイ</t>
    </rPh>
    <rPh sb="6" eb="7">
      <t>ヒョウ</t>
    </rPh>
    <phoneticPr fontId="4"/>
  </si>
  <si>
    <r>
      <t>※配線</t>
    </r>
    <r>
      <rPr>
        <sz val="12"/>
        <color indexed="8"/>
        <rFont val="Times New Roman"/>
        <family val="1"/>
      </rPr>
      <t>B</t>
    </r>
    <r>
      <rPr>
        <sz val="12"/>
        <color indexed="8"/>
        <rFont val="ＭＳ ゴシック"/>
        <family val="3"/>
        <charset val="128"/>
      </rPr>
      <t>については、直列に線種の異なる配線を接続する場合に使用。</t>
    </r>
    <rPh sb="1" eb="3">
      <t>ハイセン</t>
    </rPh>
    <rPh sb="10" eb="12">
      <t>チョクレツ</t>
    </rPh>
    <rPh sb="13" eb="15">
      <t>センシュ</t>
    </rPh>
    <rPh sb="16" eb="17">
      <t>コト</t>
    </rPh>
    <rPh sb="19" eb="21">
      <t>ハイセン</t>
    </rPh>
    <rPh sb="22" eb="24">
      <t>セツゾク</t>
    </rPh>
    <rPh sb="26" eb="28">
      <t>バアイ</t>
    </rPh>
    <rPh sb="29" eb="31">
      <t>シヨウ</t>
    </rPh>
    <phoneticPr fontId="4"/>
  </si>
  <si>
    <t>３．３　算定結果</t>
    <rPh sb="4" eb="6">
      <t>サンテイ</t>
    </rPh>
    <rPh sb="6" eb="8">
      <t>ケッカ</t>
    </rPh>
    <phoneticPr fontId="4"/>
  </si>
  <si>
    <t>分岐配線</t>
    <rPh sb="0" eb="2">
      <t>ブンキ</t>
    </rPh>
    <rPh sb="2" eb="4">
      <t>ハイセン</t>
    </rPh>
    <phoneticPr fontId="4"/>
  </si>
  <si>
    <t>A</t>
    <phoneticPr fontId="4"/>
  </si>
  <si>
    <t>線種</t>
    <rPh sb="0" eb="2">
      <t>センシュ</t>
    </rPh>
    <phoneticPr fontId="4"/>
  </si>
  <si>
    <r>
      <t xml:space="preserve">
■</t>
    </r>
    <r>
      <rPr>
        <sz val="12"/>
        <color indexed="8"/>
        <rFont val="Times New Roman"/>
        <family val="1"/>
      </rPr>
      <t xml:space="preserve"> </t>
    </r>
    <r>
      <rPr>
        <sz val="12"/>
        <color indexed="8"/>
        <rFont val="ＭＳ ゴシック"/>
        <family val="3"/>
        <charset val="128"/>
      </rPr>
      <t>電圧上昇値の簡易計算にあたっての</t>
    </r>
    <r>
      <rPr>
        <sz val="12"/>
        <rFont val="ＭＳ ゴシック"/>
        <family val="3"/>
        <charset val="128"/>
      </rPr>
      <t>以下の</t>
    </r>
    <r>
      <rPr>
        <sz val="12"/>
        <color indexed="8"/>
        <rFont val="ＭＳ ゴシック"/>
        <family val="3"/>
        <charset val="128"/>
      </rPr>
      <t>確認事項を、</t>
    </r>
    <r>
      <rPr>
        <u/>
        <sz val="12"/>
        <color indexed="10"/>
        <rFont val="ＭＳ ゴシック"/>
        <family val="3"/>
        <charset val="128"/>
      </rPr>
      <t>お客さまへご説明のうえ、□にチェックを</t>
    </r>
    <r>
      <rPr>
        <sz val="12"/>
        <color indexed="10"/>
        <rFont val="ＭＳ ゴシック"/>
        <family val="3"/>
        <charset val="128"/>
      </rPr>
      <t xml:space="preserve">
　</t>
    </r>
    <r>
      <rPr>
        <u/>
        <sz val="12"/>
        <color indexed="10"/>
        <rFont val="ＭＳ ゴシック"/>
        <family val="3"/>
        <charset val="128"/>
      </rPr>
      <t>お願いします。</t>
    </r>
    <r>
      <rPr>
        <sz val="12"/>
        <color indexed="8"/>
        <rFont val="ＭＳ ゴシック"/>
        <family val="3"/>
        <charset val="128"/>
      </rPr>
      <t xml:space="preserve">
　</t>
    </r>
    <r>
      <rPr>
        <sz val="12"/>
        <color indexed="8"/>
        <rFont val="Times New Roman"/>
        <family val="1"/>
      </rPr>
      <t xml:space="preserve">  </t>
    </r>
    <r>
      <rPr>
        <u/>
        <sz val="12"/>
        <color indexed="8"/>
        <rFont val="ＭＳ ゴシック"/>
        <family val="3"/>
        <charset val="128"/>
      </rPr>
      <t>本計算にて算定した電圧上昇値が標準電圧の</t>
    </r>
    <r>
      <rPr>
        <u/>
        <sz val="12"/>
        <color indexed="8"/>
        <rFont val="Times New Roman"/>
        <family val="1"/>
      </rPr>
      <t>2</t>
    </r>
    <r>
      <rPr>
        <u/>
        <sz val="12"/>
        <color indexed="8"/>
        <rFont val="ＭＳ ゴシック"/>
        <family val="3"/>
        <charset val="128"/>
      </rPr>
      <t xml:space="preserve">％を超えている場合、お客さま宅内の配線における電
</t>
    </r>
    <r>
      <rPr>
        <sz val="12"/>
        <color indexed="8"/>
        <rFont val="ＭＳ ゴシック"/>
        <family val="3"/>
        <charset val="128"/>
      </rPr>
      <t>　</t>
    </r>
    <r>
      <rPr>
        <sz val="12"/>
        <color indexed="8"/>
        <rFont val="Times New Roman"/>
        <family val="1"/>
      </rPr>
      <t xml:space="preserve">  </t>
    </r>
    <r>
      <rPr>
        <sz val="12"/>
        <color indexed="8"/>
        <rFont val="ＭＳ ゴシック"/>
        <family val="3"/>
        <charset val="128"/>
      </rPr>
      <t xml:space="preserve"> </t>
    </r>
    <r>
      <rPr>
        <u/>
        <sz val="12"/>
        <color indexed="8"/>
        <rFont val="ＭＳ ゴシック"/>
        <family val="3"/>
        <charset val="128"/>
      </rPr>
      <t>圧上昇が比較的大きいと考えられるため、線種・亘長の見直しを推奨しております。</t>
    </r>
    <r>
      <rPr>
        <sz val="12"/>
        <color indexed="8"/>
        <rFont val="ＭＳ ゴシック"/>
        <family val="3"/>
        <charset val="128"/>
      </rPr>
      <t xml:space="preserve">
</t>
    </r>
    <r>
      <rPr>
        <sz val="12"/>
        <color indexed="8"/>
        <rFont val="ＭＳ ゴシック"/>
        <family val="3"/>
        <charset val="128"/>
      </rPr>
      <t xml:space="preserve">   </t>
    </r>
    <r>
      <rPr>
        <u/>
        <sz val="12"/>
        <color indexed="8"/>
        <rFont val="ＭＳ ゴシック"/>
        <family val="3"/>
        <charset val="128"/>
      </rPr>
      <t xml:space="preserve">発電設備等の発電出力が増加すると、発電設備等を連系されるお客さま宅の電圧が上昇し、周辺
</t>
    </r>
    <r>
      <rPr>
        <sz val="12"/>
        <color indexed="8"/>
        <rFont val="ＭＳ ゴシック"/>
        <family val="3"/>
        <charset val="128"/>
      </rPr>
      <t xml:space="preserve">　 </t>
    </r>
    <r>
      <rPr>
        <sz val="12"/>
        <color indexed="8"/>
        <rFont val="ＭＳ ゴシック"/>
        <family val="3"/>
        <charset val="128"/>
      </rPr>
      <t xml:space="preserve"> </t>
    </r>
    <r>
      <rPr>
        <u/>
        <sz val="12"/>
        <color indexed="8"/>
        <rFont val="ＭＳ ゴシック"/>
        <family val="3"/>
        <charset val="128"/>
      </rPr>
      <t xml:space="preserve">のお客さま宅の電圧も上昇します。このため，周辺のお客さま宅の電圧が上がり過ぎないように、
</t>
    </r>
    <r>
      <rPr>
        <sz val="12"/>
        <color indexed="8"/>
        <rFont val="ＭＳ ゴシック"/>
        <family val="3"/>
        <charset val="128"/>
      </rPr>
      <t xml:space="preserve">　 </t>
    </r>
    <r>
      <rPr>
        <sz val="12"/>
        <color indexed="8"/>
        <rFont val="ＭＳ ゴシック"/>
        <family val="3"/>
        <charset val="128"/>
      </rPr>
      <t xml:space="preserve"> </t>
    </r>
    <r>
      <rPr>
        <u/>
        <sz val="12"/>
        <color indexed="8"/>
        <rFont val="ＭＳ ゴシック"/>
        <family val="3"/>
        <charset val="128"/>
      </rPr>
      <t xml:space="preserve">発電設備等には電圧上限値を設定し管理・調整する機能（電圧上昇抑制機能）が組み込まれて
</t>
    </r>
    <r>
      <rPr>
        <sz val="12"/>
        <color indexed="8"/>
        <rFont val="ＭＳ ゴシック"/>
        <family val="3"/>
        <charset val="128"/>
      </rPr>
      <t xml:space="preserve">　  </t>
    </r>
    <r>
      <rPr>
        <u/>
        <sz val="12"/>
        <color indexed="8"/>
        <rFont val="ＭＳ ゴシック"/>
        <family val="3"/>
        <charset val="128"/>
      </rPr>
      <t xml:space="preserve">います。発電設備等を連系されるお客さま宅の電圧が上限値に達すると、この機能が動作し、
</t>
    </r>
    <r>
      <rPr>
        <sz val="12"/>
        <color indexed="8"/>
        <rFont val="ＭＳ ゴシック"/>
        <family val="3"/>
        <charset val="128"/>
      </rPr>
      <t xml:space="preserve">    </t>
    </r>
    <r>
      <rPr>
        <u/>
        <sz val="12"/>
        <color indexed="8"/>
        <rFont val="ＭＳ ゴシック"/>
        <family val="3"/>
        <charset val="128"/>
      </rPr>
      <t xml:space="preserve">発電設備等の出力を抑制して電圧を調整します。これにより、一時的に販売電力量（受給電力量）
</t>
    </r>
    <r>
      <rPr>
        <sz val="12"/>
        <color indexed="8"/>
        <rFont val="ＭＳ ゴシック"/>
        <family val="3"/>
        <charset val="128"/>
      </rPr>
      <t xml:space="preserve">    </t>
    </r>
    <r>
      <rPr>
        <u/>
        <sz val="12"/>
        <color indexed="8"/>
        <rFont val="ＭＳ ゴシック"/>
        <family val="3"/>
        <charset val="128"/>
      </rPr>
      <t>が減少することがあります。</t>
    </r>
    <r>
      <rPr>
        <sz val="12"/>
        <color indexed="8"/>
        <rFont val="ＭＳ ゴシック"/>
        <family val="3"/>
        <charset val="128"/>
      </rPr>
      <t xml:space="preserve">
</t>
    </r>
    <r>
      <rPr>
        <sz val="12"/>
        <color indexed="8"/>
        <rFont val="ＭＳ ゴシック"/>
        <family val="3"/>
        <charset val="128"/>
      </rPr>
      <t xml:space="preserve">   </t>
    </r>
    <r>
      <rPr>
        <u/>
        <sz val="12"/>
        <color indexed="8"/>
        <rFont val="ＭＳ ゴシック"/>
        <family val="3"/>
        <charset val="128"/>
      </rPr>
      <t xml:space="preserve">電圧上昇抑制機能については、電力会社の系統電圧の瞬時的な変動によっても一時的に動作する場合
</t>
    </r>
    <r>
      <rPr>
        <sz val="12"/>
        <color indexed="8"/>
        <rFont val="ＭＳ ゴシック"/>
        <family val="3"/>
        <charset val="128"/>
      </rPr>
      <t xml:space="preserve">　 </t>
    </r>
    <r>
      <rPr>
        <sz val="12"/>
        <color indexed="8"/>
        <rFont val="ＭＳ ゴシック"/>
        <family val="3"/>
        <charset val="128"/>
      </rPr>
      <t xml:space="preserve"> </t>
    </r>
    <r>
      <rPr>
        <u/>
        <sz val="12"/>
        <color indexed="8"/>
        <rFont val="ＭＳ ゴシック"/>
        <family val="3"/>
        <charset val="128"/>
      </rPr>
      <t xml:space="preserve">がありますが、これは発電設備等の正常な動作であり、系統電圧の異常や、機器の故障ではあ
</t>
    </r>
    <r>
      <rPr>
        <sz val="12"/>
        <color indexed="8"/>
        <rFont val="ＭＳ ゴシック"/>
        <family val="3"/>
        <charset val="128"/>
      </rPr>
      <t xml:space="preserve">   </t>
    </r>
    <r>
      <rPr>
        <sz val="12"/>
        <color indexed="8"/>
        <rFont val="ＭＳ ゴシック"/>
        <family val="3"/>
        <charset val="128"/>
      </rPr>
      <t xml:space="preserve"> </t>
    </r>
    <r>
      <rPr>
        <u/>
        <sz val="12"/>
        <color indexed="8"/>
        <rFont val="ＭＳ ゴシック"/>
        <family val="3"/>
        <charset val="128"/>
      </rPr>
      <t>りません。</t>
    </r>
    <rPh sb="19" eb="21">
      <t>イカ</t>
    </rPh>
    <rPh sb="129" eb="131">
      <t>センシュ</t>
    </rPh>
    <rPh sb="154" eb="157">
      <t>セツビトウ</t>
    </rPh>
    <rPh sb="173" eb="174">
      <t>トウ</t>
    </rPh>
    <rPh sb="193" eb="195">
      <t>シュウヘン</t>
    </rPh>
    <rPh sb="201" eb="202">
      <t>キャク</t>
    </rPh>
    <rPh sb="204" eb="205">
      <t>タク</t>
    </rPh>
    <rPh sb="251" eb="252">
      <t>トウ</t>
    </rPh>
    <rPh sb="301" eb="302">
      <t>トウ</t>
    </rPh>
    <rPh sb="342" eb="345">
      <t>セツビトウ</t>
    </rPh>
    <rPh sb="469" eb="470">
      <t>トウ</t>
    </rPh>
    <phoneticPr fontId="4"/>
  </si>
  <si>
    <r>
      <t>亘長</t>
    </r>
    <r>
      <rPr>
        <sz val="11"/>
        <color indexed="8"/>
        <rFont val="Times New Roman"/>
        <family val="1"/>
      </rPr>
      <t xml:space="preserve"> (m)</t>
    </r>
    <rPh sb="0" eb="2">
      <t>コウチョウ</t>
    </rPh>
    <phoneticPr fontId="4"/>
  </si>
  <si>
    <r>
      <t>B</t>
    </r>
    <r>
      <rPr>
        <vertAlign val="superscript"/>
        <sz val="12"/>
        <color indexed="8"/>
        <rFont val="ＭＳ ゴシック"/>
        <family val="3"/>
        <charset val="128"/>
      </rPr>
      <t>※</t>
    </r>
    <phoneticPr fontId="4"/>
  </si>
  <si>
    <r>
      <rPr>
        <sz val="11"/>
        <color indexed="8"/>
        <rFont val="ＭＳ ゴシック"/>
        <family val="3"/>
        <charset val="128"/>
      </rPr>
      <t>抵抗値</t>
    </r>
    <r>
      <rPr>
        <sz val="12"/>
        <color indexed="8"/>
        <rFont val="Times New Roman"/>
        <family val="1"/>
      </rPr>
      <t xml:space="preserve"> Rn(Ω)</t>
    </r>
    <rPh sb="0" eb="3">
      <t>テイコウチ</t>
    </rPh>
    <phoneticPr fontId="4"/>
  </si>
  <si>
    <t>引込口配線</t>
    <rPh sb="0" eb="2">
      <t>ヒキコミ</t>
    </rPh>
    <rPh sb="2" eb="3">
      <t>グチ</t>
    </rPh>
    <rPh sb="3" eb="5">
      <t>ハイセン</t>
    </rPh>
    <phoneticPr fontId="4"/>
  </si>
  <si>
    <r>
      <rPr>
        <sz val="11"/>
        <color indexed="8"/>
        <rFont val="ＭＳ ゴシック"/>
        <family val="3"/>
        <charset val="128"/>
      </rPr>
      <t>抵抗値</t>
    </r>
    <r>
      <rPr>
        <sz val="12"/>
        <color indexed="8"/>
        <rFont val="Times New Roman"/>
        <family val="1"/>
      </rPr>
      <t xml:space="preserve"> Rs(Ω)</t>
    </r>
    <rPh sb="0" eb="3">
      <t>テイコウチ</t>
    </rPh>
    <phoneticPr fontId="4"/>
  </si>
  <si>
    <t>２．発電電流の算定</t>
    <rPh sb="2" eb="4">
      <t>ハツデン</t>
    </rPh>
    <rPh sb="4" eb="6">
      <t>デンリュウ</t>
    </rPh>
    <rPh sb="7" eb="9">
      <t>サンテイ</t>
    </rPh>
    <phoneticPr fontId="4"/>
  </si>
  <si>
    <t>２．１　連系電気方式の選定</t>
    <rPh sb="4" eb="6">
      <t>レンケイ</t>
    </rPh>
    <rPh sb="6" eb="8">
      <t>デンキ</t>
    </rPh>
    <rPh sb="8" eb="10">
      <t>ホウシキ</t>
    </rPh>
    <rPh sb="11" eb="13">
      <t>センテイ</t>
    </rPh>
    <phoneticPr fontId="4"/>
  </si>
  <si>
    <t>電気方式</t>
    <rPh sb="0" eb="2">
      <t>デンキ</t>
    </rPh>
    <rPh sb="2" eb="4">
      <t>ホウシキ</t>
    </rPh>
    <phoneticPr fontId="4"/>
  </si>
  <si>
    <t xml:space="preserve">K = </t>
    <phoneticPr fontId="4"/>
  </si>
  <si>
    <t>標準電圧＝</t>
    <rPh sb="0" eb="2">
      <t>ヒョウジュン</t>
    </rPh>
    <rPh sb="2" eb="4">
      <t>デンアツ</t>
    </rPh>
    <phoneticPr fontId="4"/>
  </si>
  <si>
    <t>V</t>
    <phoneticPr fontId="4"/>
  </si>
  <si>
    <r>
      <rPr>
        <sz val="12"/>
        <color indexed="8"/>
        <rFont val="ＭＳ ゴシック"/>
        <family val="3"/>
        <charset val="128"/>
      </rPr>
      <t>　</t>
    </r>
    <r>
      <rPr>
        <sz val="12"/>
        <color indexed="8"/>
        <rFont val="Times New Roman"/>
        <family val="1"/>
      </rPr>
      <t>K</t>
    </r>
    <r>
      <rPr>
        <sz val="12"/>
        <color indexed="8"/>
        <rFont val="ＭＳ ゴシック"/>
        <family val="3"/>
        <charset val="128"/>
      </rPr>
      <t>：電気方式が単相</t>
    </r>
    <r>
      <rPr>
        <sz val="12"/>
        <color indexed="8"/>
        <rFont val="Times New Roman"/>
        <family val="1"/>
      </rPr>
      <t>3</t>
    </r>
    <r>
      <rPr>
        <sz val="12"/>
        <color indexed="8"/>
        <rFont val="ＭＳ ゴシック"/>
        <family val="3"/>
        <charset val="128"/>
      </rPr>
      <t>線式</t>
    </r>
    <r>
      <rPr>
        <vertAlign val="superscript"/>
        <sz val="12"/>
        <color indexed="8"/>
        <rFont val="ＭＳ ゴシック"/>
        <family val="3"/>
        <charset val="128"/>
      </rPr>
      <t>※</t>
    </r>
    <r>
      <rPr>
        <sz val="12"/>
        <color indexed="8"/>
        <rFont val="ＭＳ ゴシック"/>
        <family val="3"/>
        <charset val="128"/>
      </rPr>
      <t>の場合「</t>
    </r>
    <r>
      <rPr>
        <sz val="12"/>
        <color indexed="8"/>
        <rFont val="Times New Roman"/>
        <family val="1"/>
      </rPr>
      <t>1</t>
    </r>
    <r>
      <rPr>
        <sz val="12"/>
        <color indexed="8"/>
        <rFont val="ＭＳ ゴシック"/>
        <family val="3"/>
        <charset val="128"/>
      </rPr>
      <t>」:単相</t>
    </r>
    <r>
      <rPr>
        <sz val="12"/>
        <color indexed="8"/>
        <rFont val="Times New Roman"/>
        <family val="1"/>
      </rPr>
      <t>2</t>
    </r>
    <r>
      <rPr>
        <sz val="12"/>
        <color indexed="8"/>
        <rFont val="ＭＳ ゴシック"/>
        <family val="3"/>
        <charset val="128"/>
      </rPr>
      <t>線式の場合は「</t>
    </r>
    <r>
      <rPr>
        <sz val="12"/>
        <color indexed="8"/>
        <rFont val="Times New Roman"/>
        <family val="1"/>
      </rPr>
      <t>2</t>
    </r>
    <r>
      <rPr>
        <sz val="12"/>
        <color indexed="8"/>
        <rFont val="ＭＳ ゴシック"/>
        <family val="3"/>
        <charset val="128"/>
      </rPr>
      <t>」:三相</t>
    </r>
    <r>
      <rPr>
        <sz val="12"/>
        <color indexed="8"/>
        <rFont val="Times New Roman"/>
        <family val="1"/>
      </rPr>
      <t>3</t>
    </r>
    <r>
      <rPr>
        <sz val="12"/>
        <color indexed="8"/>
        <rFont val="ＭＳ ゴシック"/>
        <family val="3"/>
        <charset val="128"/>
      </rPr>
      <t>線式の場合は「√</t>
    </r>
    <r>
      <rPr>
        <sz val="12"/>
        <color indexed="8"/>
        <rFont val="Times New Roman"/>
        <family val="1"/>
      </rPr>
      <t>3</t>
    </r>
    <r>
      <rPr>
        <sz val="12"/>
        <color indexed="8"/>
        <rFont val="ＭＳ ゴシック"/>
        <family val="3"/>
        <charset val="128"/>
      </rPr>
      <t>」</t>
    </r>
    <r>
      <rPr>
        <sz val="11"/>
        <color indexed="8"/>
        <rFont val="ＭＳ ゴシック"/>
        <family val="3"/>
        <charset val="128"/>
      </rPr>
      <t xml:space="preserve">
</t>
    </r>
    <r>
      <rPr>
        <sz val="11"/>
        <color indexed="8"/>
        <rFont val="Times New Roman"/>
        <family val="1"/>
      </rPr>
      <t xml:space="preserve"> </t>
    </r>
    <r>
      <rPr>
        <sz val="11"/>
        <color indexed="8"/>
        <rFont val="ＭＳ ゴシック"/>
        <family val="3"/>
        <charset val="128"/>
      </rPr>
      <t>　　</t>
    </r>
    <r>
      <rPr>
        <sz val="11"/>
        <color indexed="8"/>
        <rFont val="Times New Roman"/>
        <family val="1"/>
      </rPr>
      <t xml:space="preserve"> </t>
    </r>
    <r>
      <rPr>
        <sz val="11"/>
        <color indexed="8"/>
        <rFont val="ＭＳ ゴシック"/>
        <family val="3"/>
        <charset val="128"/>
      </rPr>
      <t>※</t>
    </r>
    <r>
      <rPr>
        <sz val="11"/>
        <color indexed="8"/>
        <rFont val="Times New Roman"/>
        <family val="1"/>
      </rPr>
      <t xml:space="preserve"> </t>
    </r>
    <r>
      <rPr>
        <sz val="11"/>
        <color indexed="8"/>
        <rFont val="ＭＳ ゴシック"/>
        <family val="3"/>
        <charset val="128"/>
      </rPr>
      <t>電圧線と中性線との電圧を求めるため「</t>
    </r>
    <r>
      <rPr>
        <sz val="11"/>
        <color indexed="8"/>
        <rFont val="Times New Roman"/>
        <family val="1"/>
      </rPr>
      <t>1</t>
    </r>
    <r>
      <rPr>
        <sz val="11"/>
        <color indexed="8"/>
        <rFont val="ＭＳ ゴシック"/>
        <family val="3"/>
        <charset val="128"/>
      </rPr>
      <t>」としている。</t>
    </r>
    <rPh sb="3" eb="5">
      <t>デンキ</t>
    </rPh>
    <rPh sb="5" eb="7">
      <t>ホウシキ</t>
    </rPh>
    <rPh sb="8" eb="10">
      <t>タンソウ</t>
    </rPh>
    <rPh sb="11" eb="12">
      <t>セン</t>
    </rPh>
    <rPh sb="12" eb="13">
      <t>シキ</t>
    </rPh>
    <rPh sb="15" eb="17">
      <t>バアイ</t>
    </rPh>
    <rPh sb="21" eb="23">
      <t>タンソウ</t>
    </rPh>
    <rPh sb="24" eb="25">
      <t>セン</t>
    </rPh>
    <rPh sb="25" eb="26">
      <t>シキ</t>
    </rPh>
    <rPh sb="27" eb="29">
      <t>バアイ</t>
    </rPh>
    <rPh sb="34" eb="36">
      <t>サンソウ</t>
    </rPh>
    <rPh sb="37" eb="38">
      <t>セン</t>
    </rPh>
    <rPh sb="38" eb="39">
      <t>シキ</t>
    </rPh>
    <rPh sb="40" eb="42">
      <t>バアイ</t>
    </rPh>
    <phoneticPr fontId="20"/>
  </si>
  <si>
    <t>２．２　算定式</t>
    <rPh sb="4" eb="6">
      <t>サンテイ</t>
    </rPh>
    <rPh sb="6" eb="7">
      <t>シキ</t>
    </rPh>
    <phoneticPr fontId="4"/>
  </si>
  <si>
    <r>
      <t>　(1)【単相</t>
    </r>
    <r>
      <rPr>
        <sz val="12"/>
        <color indexed="8"/>
        <rFont val="Times New Roman"/>
        <family val="1"/>
      </rPr>
      <t>3</t>
    </r>
    <r>
      <rPr>
        <sz val="12"/>
        <color indexed="8"/>
        <rFont val="ＭＳ ゴシック"/>
        <family val="3"/>
        <charset val="128"/>
      </rPr>
      <t>線式，単相</t>
    </r>
    <r>
      <rPr>
        <sz val="12"/>
        <color indexed="8"/>
        <rFont val="Times New Roman"/>
        <family val="1"/>
      </rPr>
      <t>2</t>
    </r>
    <r>
      <rPr>
        <sz val="12"/>
        <color indexed="8"/>
        <rFont val="ＭＳ ゴシック"/>
        <family val="3"/>
        <charset val="128"/>
      </rPr>
      <t>線式</t>
    </r>
    <r>
      <rPr>
        <sz val="12"/>
        <color indexed="8"/>
        <rFont val="Times New Roman"/>
        <family val="1"/>
      </rPr>
      <t>200V</t>
    </r>
    <r>
      <rPr>
        <sz val="12"/>
        <color indexed="8"/>
        <rFont val="ＭＳ ゴシック"/>
        <family val="3"/>
        <charset val="128"/>
      </rPr>
      <t>の場合】…各</t>
    </r>
    <r>
      <rPr>
        <sz val="12"/>
        <color indexed="8"/>
        <rFont val="Times New Roman"/>
        <family val="1"/>
      </rPr>
      <t>PCS</t>
    </r>
    <r>
      <rPr>
        <sz val="12"/>
        <color indexed="8"/>
        <rFont val="ＭＳ ゴシック"/>
        <family val="3"/>
        <charset val="128"/>
      </rPr>
      <t xml:space="preserve">の発電電流 </t>
    </r>
    <r>
      <rPr>
        <sz val="12"/>
        <color indexed="8"/>
        <rFont val="Times New Roman"/>
        <family val="1"/>
      </rPr>
      <t>Ign = PCS</t>
    </r>
    <r>
      <rPr>
        <sz val="12"/>
        <color indexed="8"/>
        <rFont val="ＭＳ ゴシック"/>
        <family val="3"/>
        <charset val="128"/>
      </rPr>
      <t>容量</t>
    </r>
    <r>
      <rPr>
        <sz val="12"/>
        <color indexed="8"/>
        <rFont val="Times New Roman"/>
        <family val="1"/>
      </rPr>
      <t>(kW) × 1000 / 210</t>
    </r>
    <rPh sb="5" eb="7">
      <t>タンソウ</t>
    </rPh>
    <rPh sb="8" eb="9">
      <t>セン</t>
    </rPh>
    <rPh sb="9" eb="10">
      <t>シキ</t>
    </rPh>
    <rPh sb="11" eb="13">
      <t>タンソウ</t>
    </rPh>
    <rPh sb="14" eb="15">
      <t>セン</t>
    </rPh>
    <rPh sb="15" eb="16">
      <t>シキ</t>
    </rPh>
    <rPh sb="21" eb="23">
      <t>バアイ</t>
    </rPh>
    <rPh sb="25" eb="26">
      <t>カク</t>
    </rPh>
    <rPh sb="30" eb="32">
      <t>ハツデン</t>
    </rPh>
    <rPh sb="32" eb="34">
      <t>デンリュウ</t>
    </rPh>
    <rPh sb="44" eb="46">
      <t>ヨウリョウ</t>
    </rPh>
    <phoneticPr fontId="4"/>
  </si>
  <si>
    <r>
      <t>　(2)【単相</t>
    </r>
    <r>
      <rPr>
        <sz val="12"/>
        <color indexed="8"/>
        <rFont val="Times New Roman"/>
        <family val="1"/>
      </rPr>
      <t>2</t>
    </r>
    <r>
      <rPr>
        <sz val="12"/>
        <color indexed="8"/>
        <rFont val="ＭＳ ゴシック"/>
        <family val="3"/>
        <charset val="128"/>
      </rPr>
      <t>線式</t>
    </r>
    <r>
      <rPr>
        <sz val="12"/>
        <color indexed="8"/>
        <rFont val="Times New Roman"/>
        <family val="1"/>
      </rPr>
      <t>100V</t>
    </r>
    <r>
      <rPr>
        <sz val="12"/>
        <color indexed="8"/>
        <rFont val="ＭＳ ゴシック"/>
        <family val="3"/>
        <charset val="128"/>
      </rPr>
      <t>の場合】…各</t>
    </r>
    <r>
      <rPr>
        <sz val="12"/>
        <color indexed="8"/>
        <rFont val="Times New Roman"/>
        <family val="1"/>
      </rPr>
      <t>PCS</t>
    </r>
    <r>
      <rPr>
        <sz val="12"/>
        <color indexed="8"/>
        <rFont val="ＭＳ ゴシック"/>
        <family val="3"/>
        <charset val="128"/>
      </rPr>
      <t>の発電電流</t>
    </r>
    <r>
      <rPr>
        <sz val="12"/>
        <color indexed="8"/>
        <rFont val="Times New Roman"/>
        <family val="1"/>
      </rPr>
      <t xml:space="preserve"> Ign = PCS</t>
    </r>
    <r>
      <rPr>
        <sz val="12"/>
        <color indexed="8"/>
        <rFont val="ＭＳ ゴシック"/>
        <family val="3"/>
        <charset val="128"/>
      </rPr>
      <t>容量</t>
    </r>
    <r>
      <rPr>
        <sz val="12"/>
        <color indexed="8"/>
        <rFont val="Times New Roman"/>
        <family val="1"/>
      </rPr>
      <t>(kW) × 1000 / 105</t>
    </r>
    <rPh sb="5" eb="7">
      <t>タンソウ</t>
    </rPh>
    <rPh sb="8" eb="9">
      <t>セン</t>
    </rPh>
    <rPh sb="9" eb="10">
      <t>シキ</t>
    </rPh>
    <rPh sb="15" eb="17">
      <t>バアイ</t>
    </rPh>
    <rPh sb="19" eb="20">
      <t>カク</t>
    </rPh>
    <rPh sb="24" eb="26">
      <t>ハツデン</t>
    </rPh>
    <rPh sb="26" eb="28">
      <t>デンリュウ</t>
    </rPh>
    <rPh sb="38" eb="40">
      <t>ヨウリョウ</t>
    </rPh>
    <phoneticPr fontId="4"/>
  </si>
  <si>
    <r>
      <t>　(3)【三相</t>
    </r>
    <r>
      <rPr>
        <sz val="12"/>
        <color indexed="8"/>
        <rFont val="Times New Roman"/>
        <family val="1"/>
      </rPr>
      <t>3</t>
    </r>
    <r>
      <rPr>
        <sz val="12"/>
        <color indexed="8"/>
        <rFont val="ＭＳ ゴシック"/>
        <family val="3"/>
        <charset val="128"/>
      </rPr>
      <t>線式の場合】…各</t>
    </r>
    <r>
      <rPr>
        <sz val="12"/>
        <color indexed="8"/>
        <rFont val="Times New Roman"/>
        <family val="1"/>
      </rPr>
      <t>PCS</t>
    </r>
    <r>
      <rPr>
        <sz val="12"/>
        <color indexed="8"/>
        <rFont val="ＭＳ ゴシック"/>
        <family val="3"/>
        <charset val="128"/>
      </rPr>
      <t>の発電電流</t>
    </r>
    <r>
      <rPr>
        <sz val="12"/>
        <color indexed="8"/>
        <rFont val="Times New Roman"/>
        <family val="1"/>
      </rPr>
      <t xml:space="preserve"> Ign = PCS</t>
    </r>
    <r>
      <rPr>
        <sz val="12"/>
        <color indexed="8"/>
        <rFont val="ＭＳ ゴシック"/>
        <family val="3"/>
        <charset val="128"/>
      </rPr>
      <t>容量</t>
    </r>
    <r>
      <rPr>
        <sz val="12"/>
        <color indexed="8"/>
        <rFont val="Times New Roman"/>
        <family val="1"/>
      </rPr>
      <t xml:space="preserve">(kW) × 1000 / ( </t>
    </r>
    <r>
      <rPr>
        <sz val="12"/>
        <color indexed="8"/>
        <rFont val="ＭＳ ゴシック"/>
        <family val="3"/>
        <charset val="128"/>
      </rPr>
      <t>√</t>
    </r>
    <r>
      <rPr>
        <sz val="12"/>
        <color indexed="8"/>
        <rFont val="Times New Roman"/>
        <family val="1"/>
      </rPr>
      <t>3 × 210 )</t>
    </r>
    <rPh sb="5" eb="7">
      <t>サンソウ</t>
    </rPh>
    <rPh sb="8" eb="9">
      <t>セン</t>
    </rPh>
    <rPh sb="9" eb="10">
      <t>シキ</t>
    </rPh>
    <rPh sb="11" eb="13">
      <t>バアイ</t>
    </rPh>
    <rPh sb="15" eb="16">
      <t>カク</t>
    </rPh>
    <rPh sb="20" eb="22">
      <t>ハツデン</t>
    </rPh>
    <rPh sb="22" eb="24">
      <t>デンリュウ</t>
    </rPh>
    <rPh sb="34" eb="36">
      <t>ヨウリョウ</t>
    </rPh>
    <phoneticPr fontId="4"/>
  </si>
  <si>
    <r>
      <t xml:space="preserve">　(4) 合計発電電流 </t>
    </r>
    <r>
      <rPr>
        <sz val="12"/>
        <color indexed="8"/>
        <rFont val="Times New Roman"/>
        <family val="1"/>
      </rPr>
      <t>Igt = Ig1 + Ig2 + Ig3+…Ign</t>
    </r>
    <rPh sb="5" eb="7">
      <t>ゴウケイ</t>
    </rPh>
    <rPh sb="7" eb="9">
      <t>ハツデン</t>
    </rPh>
    <rPh sb="9" eb="11">
      <t>デンリュウ</t>
    </rPh>
    <phoneticPr fontId="4"/>
  </si>
  <si>
    <t>２．３　算定表</t>
    <rPh sb="4" eb="6">
      <t>サンテイ</t>
    </rPh>
    <rPh sb="6" eb="7">
      <t>ヒョウ</t>
    </rPh>
    <phoneticPr fontId="4"/>
  </si>
  <si>
    <r>
      <rPr>
        <sz val="12"/>
        <color indexed="8"/>
        <rFont val="Times New Roman"/>
        <family val="1"/>
      </rPr>
      <t>PCS</t>
    </r>
    <r>
      <rPr>
        <sz val="12"/>
        <color indexed="8"/>
        <rFont val="ＭＳ ゴシック"/>
        <family val="3"/>
        <charset val="128"/>
      </rPr>
      <t>容量</t>
    </r>
    <r>
      <rPr>
        <sz val="12"/>
        <color indexed="8"/>
        <rFont val="Times New Roman"/>
        <family val="1"/>
      </rPr>
      <t xml:space="preserve"> (kW)</t>
    </r>
    <rPh sb="3" eb="5">
      <t>ヨウリョウ</t>
    </rPh>
    <phoneticPr fontId="4"/>
  </si>
  <si>
    <r>
      <t>各</t>
    </r>
    <r>
      <rPr>
        <sz val="12"/>
        <color indexed="8"/>
        <rFont val="Times New Roman"/>
        <family val="1"/>
      </rPr>
      <t>PCS</t>
    </r>
    <r>
      <rPr>
        <sz val="12"/>
        <color indexed="8"/>
        <rFont val="ＭＳ ゴシック"/>
        <family val="3"/>
        <charset val="128"/>
      </rPr>
      <t>発電電流</t>
    </r>
    <r>
      <rPr>
        <sz val="12"/>
        <color indexed="8"/>
        <rFont val="Times New Roman"/>
        <family val="1"/>
      </rPr>
      <t xml:space="preserve"> (A)</t>
    </r>
    <rPh sb="0" eb="1">
      <t>カク</t>
    </rPh>
    <rPh sb="4" eb="6">
      <t>ハツデン</t>
    </rPh>
    <rPh sb="6" eb="8">
      <t>デンリュウ</t>
    </rPh>
    <phoneticPr fontId="4"/>
  </si>
  <si>
    <r>
      <t xml:space="preserve">合計発電電流 </t>
    </r>
    <r>
      <rPr>
        <sz val="12"/>
        <color indexed="8"/>
        <rFont val="Times New Roman"/>
        <family val="1"/>
      </rPr>
      <t>(A)</t>
    </r>
    <rPh sb="0" eb="2">
      <t>ゴウケイ</t>
    </rPh>
    <rPh sb="2" eb="4">
      <t>ハツデン</t>
    </rPh>
    <rPh sb="4" eb="6">
      <t>デンリュウ</t>
    </rPh>
    <phoneticPr fontId="4"/>
  </si>
</sst>
</file>

<file path=xl/styles.xml><?xml version="1.0" encoding="utf-8"?>
<styleSheet xmlns="http://schemas.openxmlformats.org/spreadsheetml/2006/main">
  <numFmts count="4">
    <numFmt numFmtId="176" formatCode="0.0_ "/>
    <numFmt numFmtId="177" formatCode="0.000_);[Red]\(0.000\)"/>
    <numFmt numFmtId="178" formatCode="0_ "/>
    <numFmt numFmtId="179" formatCode="0.000_ "/>
  </numFmts>
  <fonts count="31">
    <font>
      <sz val="11"/>
      <color theme="1"/>
      <name val="ＭＳ Ｐゴシック"/>
      <family val="3"/>
      <charset val="128"/>
      <scheme val="minor"/>
    </font>
    <font>
      <sz val="12"/>
      <color theme="1"/>
      <name val="ＭＳ ゴシック"/>
      <family val="3"/>
      <charset val="128"/>
    </font>
    <font>
      <sz val="6"/>
      <name val="ＭＳ Ｐゴシック"/>
      <family val="3"/>
      <charset val="128"/>
      <scheme val="minor"/>
    </font>
    <font>
      <i/>
      <sz val="11"/>
      <color indexed="8"/>
      <name val="Times New Roman"/>
      <family val="1"/>
    </font>
    <font>
      <sz val="6"/>
      <name val="ＭＳ Ｐゴシック"/>
      <family val="3"/>
      <charset val="128"/>
    </font>
    <font>
      <b/>
      <sz val="12"/>
      <color theme="1"/>
      <name val="ＭＳ ゴシック"/>
      <family val="3"/>
      <charset val="128"/>
    </font>
    <font>
      <b/>
      <sz val="11"/>
      <name val="ＭＳ Ｐゴシック"/>
      <family val="3"/>
      <charset val="128"/>
      <scheme val="minor"/>
    </font>
    <font>
      <sz val="12"/>
      <color theme="1"/>
      <name val="ＭＳ Ｐゴシック"/>
      <family val="3"/>
      <charset val="128"/>
      <scheme val="minor"/>
    </font>
    <font>
      <sz val="12"/>
      <color theme="1"/>
      <name val="Meiryo UI"/>
      <family val="3"/>
      <charset val="128"/>
    </font>
    <font>
      <sz val="12"/>
      <color indexed="8"/>
      <name val="ＭＳ ゴシック"/>
      <family val="3"/>
      <charset val="128"/>
    </font>
    <font>
      <sz val="12"/>
      <color indexed="8"/>
      <name val="Times New Roman"/>
      <family val="1"/>
    </font>
    <font>
      <i/>
      <sz val="12"/>
      <color indexed="8"/>
      <name val="Times New Roman"/>
      <family val="1"/>
    </font>
    <font>
      <sz val="11"/>
      <color theme="1"/>
      <name val="Meiryo UI"/>
      <family val="3"/>
      <charset val="128"/>
    </font>
    <font>
      <sz val="12"/>
      <color indexed="8"/>
      <name val="Meiryo UI"/>
      <family val="3"/>
      <charset val="128"/>
    </font>
    <font>
      <sz val="12"/>
      <color theme="1"/>
      <name val="Times New Roman"/>
      <family val="1"/>
    </font>
    <font>
      <sz val="11"/>
      <color theme="1"/>
      <name val="ＭＳ ゴシック"/>
      <family val="3"/>
      <charset val="128"/>
    </font>
    <font>
      <sz val="11"/>
      <name val="ＭＳ Ｐゴシック"/>
      <family val="3"/>
      <charset val="128"/>
    </font>
    <font>
      <sz val="12"/>
      <name val="ＭＳ ゴシック"/>
      <family val="3"/>
      <charset val="128"/>
    </font>
    <font>
      <b/>
      <sz val="12"/>
      <name val="ＭＳ Ｐゴシック"/>
      <family val="3"/>
      <charset val="128"/>
    </font>
    <font>
      <sz val="11"/>
      <name val="Times New Roman"/>
      <family val="1"/>
    </font>
    <font>
      <sz val="6"/>
      <name val="ＪＳゴシック"/>
      <family val="3"/>
      <charset val="128"/>
    </font>
    <font>
      <sz val="12"/>
      <name val="Times New Roman"/>
      <family val="1"/>
    </font>
    <font>
      <sz val="11"/>
      <color theme="1"/>
      <name val="Times New Roman"/>
      <family val="1"/>
    </font>
    <font>
      <u/>
      <sz val="12"/>
      <color indexed="10"/>
      <name val="ＭＳ ゴシック"/>
      <family val="3"/>
      <charset val="128"/>
    </font>
    <font>
      <sz val="12"/>
      <color indexed="10"/>
      <name val="ＭＳ ゴシック"/>
      <family val="3"/>
      <charset val="128"/>
    </font>
    <font>
      <u/>
      <sz val="12"/>
      <color indexed="8"/>
      <name val="ＭＳ ゴシック"/>
      <family val="3"/>
      <charset val="128"/>
    </font>
    <font>
      <u/>
      <sz val="12"/>
      <color indexed="8"/>
      <name val="Times New Roman"/>
      <family val="1"/>
    </font>
    <font>
      <sz val="11"/>
      <color indexed="8"/>
      <name val="ＭＳ ゴシック"/>
      <family val="3"/>
      <charset val="128"/>
    </font>
    <font>
      <sz val="11"/>
      <color indexed="8"/>
      <name val="Times New Roman"/>
      <family val="1"/>
    </font>
    <font>
      <vertAlign val="superscript"/>
      <sz val="12"/>
      <color indexed="8"/>
      <name val="ＭＳ ゴシック"/>
      <family val="3"/>
      <charset val="128"/>
    </font>
    <font>
      <sz val="14"/>
      <color indexed="8"/>
      <name val="Meiryo UI"/>
      <family val="3"/>
      <charset val="128"/>
    </font>
  </fonts>
  <fills count="3">
    <fill>
      <patternFill patternType="none"/>
    </fill>
    <fill>
      <patternFill patternType="gray125"/>
    </fill>
    <fill>
      <patternFill patternType="solid">
        <fgColor rgb="FFFFFF99"/>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6" fillId="0" borderId="0">
      <alignment vertical="center"/>
    </xf>
  </cellStyleXfs>
  <cellXfs count="91">
    <xf numFmtId="0" fontId="0" fillId="0" borderId="0" xfId="0">
      <alignment vertical="center"/>
    </xf>
    <xf numFmtId="0" fontId="1" fillId="0" borderId="1" xfId="0" applyFont="1" applyBorder="1" applyAlignment="1">
      <alignment horizontal="distributed" vertical="center"/>
    </xf>
    <xf numFmtId="0" fontId="1" fillId="0" borderId="1" xfId="0" applyFont="1" applyBorder="1" applyAlignment="1">
      <alignment vertical="center"/>
    </xf>
    <xf numFmtId="0" fontId="1" fillId="2" borderId="1" xfId="0" applyFont="1" applyFill="1" applyBorder="1" applyAlignment="1" applyProtection="1">
      <alignment horizontal="left" vertical="center"/>
      <protection locked="0"/>
    </xf>
    <xf numFmtId="0" fontId="0" fillId="0" borderId="0" xfId="0" applyBorder="1">
      <alignment vertical="center"/>
    </xf>
    <xf numFmtId="0" fontId="5" fillId="0" borderId="0" xfId="0" applyFont="1" applyAlignment="1">
      <alignment horizontal="left" vertical="center"/>
    </xf>
    <xf numFmtId="0" fontId="0" fillId="0" borderId="0" xfId="0" applyAlignment="1">
      <alignment vertical="center" shrinkToFit="1"/>
    </xf>
    <xf numFmtId="0" fontId="6" fillId="0" borderId="0" xfId="0" applyFont="1">
      <alignment vertical="center"/>
    </xf>
    <xf numFmtId="0" fontId="1" fillId="0" borderId="2" xfId="0" applyFont="1" applyBorder="1" applyAlignment="1">
      <alignment horizontal="distributed" vertical="center"/>
    </xf>
    <xf numFmtId="0" fontId="1" fillId="0" borderId="2" xfId="0" applyFont="1" applyBorder="1" applyAlignment="1">
      <alignment vertical="center"/>
    </xf>
    <xf numFmtId="0" fontId="1" fillId="2" borderId="2" xfId="0" applyFont="1" applyFill="1" applyBorder="1" applyAlignment="1" applyProtection="1">
      <alignment horizontal="left" vertical="center"/>
      <protection locked="0"/>
    </xf>
    <xf numFmtId="0" fontId="1" fillId="0" borderId="0" xfId="0" applyFont="1" applyAlignment="1">
      <alignment horizontal="left" vertical="center"/>
    </xf>
    <xf numFmtId="0" fontId="7" fillId="0" borderId="0" xfId="0" applyFont="1">
      <alignment vertical="center"/>
    </xf>
    <xf numFmtId="0" fontId="8" fillId="0" borderId="0" xfId="0" applyFont="1" applyBorder="1">
      <alignment vertical="center"/>
    </xf>
    <xf numFmtId="0" fontId="9" fillId="0" borderId="0" xfId="0" applyFont="1">
      <alignment vertical="center"/>
    </xf>
    <xf numFmtId="0" fontId="5" fillId="0" borderId="0" xfId="0" applyFont="1" applyBorder="1">
      <alignment vertical="center"/>
    </xf>
    <xf numFmtId="0" fontId="1" fillId="0" borderId="0" xfId="0" applyFont="1" applyBorder="1">
      <alignment vertical="center"/>
    </xf>
    <xf numFmtId="0" fontId="9" fillId="0" borderId="0" xfId="0" applyFont="1" applyBorder="1">
      <alignment vertical="center"/>
    </xf>
    <xf numFmtId="0" fontId="1" fillId="0" borderId="0" xfId="0" applyFont="1">
      <alignment vertical="center"/>
    </xf>
    <xf numFmtId="0" fontId="12" fillId="0" borderId="0" xfId="0" applyFont="1">
      <alignment vertical="center"/>
    </xf>
    <xf numFmtId="0" fontId="1" fillId="0" borderId="0" xfId="0" applyFont="1" applyAlignment="1">
      <alignment horizontal="right" vertical="center"/>
    </xf>
    <xf numFmtId="0" fontId="13" fillId="0" borderId="0" xfId="0" applyFont="1" applyBorder="1">
      <alignment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4" fillId="0" borderId="5" xfId="0" applyFont="1" applyBorder="1" applyAlignment="1">
      <alignment horizontal="center" vertical="center"/>
    </xf>
    <xf numFmtId="0" fontId="15" fillId="0" borderId="0" xfId="0" applyFont="1" applyBorder="1">
      <alignment vertical="center"/>
    </xf>
    <xf numFmtId="0" fontId="9" fillId="0" borderId="5" xfId="0" applyFont="1" applyBorder="1" applyAlignment="1">
      <alignment horizontal="left" vertical="center" wrapText="1"/>
    </xf>
    <xf numFmtId="176" fontId="14" fillId="0" borderId="5" xfId="0" applyNumberFormat="1" applyFont="1" applyFill="1" applyBorder="1" applyAlignment="1">
      <alignment horizontal="center" vertical="center"/>
    </xf>
    <xf numFmtId="176" fontId="14" fillId="0" borderId="3" xfId="0" applyNumberFormat="1" applyFont="1" applyFill="1" applyBorder="1" applyAlignment="1">
      <alignment horizontal="center" vertical="center"/>
    </xf>
    <xf numFmtId="176" fontId="14" fillId="0" borderId="4" xfId="0" applyNumberFormat="1" applyFont="1" applyFill="1" applyBorder="1" applyAlignment="1">
      <alignment horizontal="center" vertical="center"/>
    </xf>
    <xf numFmtId="176" fontId="17" fillId="0" borderId="5" xfId="1" applyNumberFormat="1" applyFont="1" applyBorder="1" applyAlignment="1">
      <alignment horizontal="center" vertical="center" shrinkToFit="1"/>
    </xf>
    <xf numFmtId="176" fontId="19" fillId="0" borderId="5" xfId="1" applyNumberFormat="1" applyFont="1" applyBorder="1" applyAlignment="1">
      <alignment horizontal="center" vertical="center" shrinkToFit="1"/>
    </xf>
    <xf numFmtId="176" fontId="14" fillId="0" borderId="3" xfId="0" applyNumberFormat="1" applyFont="1" applyBorder="1" applyAlignment="1">
      <alignment horizontal="center" vertical="center"/>
    </xf>
    <xf numFmtId="176" fontId="14" fillId="0" borderId="2" xfId="0" applyNumberFormat="1" applyFont="1" applyBorder="1" applyAlignment="1">
      <alignment horizontal="center" vertical="center"/>
    </xf>
    <xf numFmtId="176" fontId="14" fillId="0" borderId="4" xfId="0" applyNumberFormat="1" applyFont="1" applyBorder="1" applyAlignment="1">
      <alignment horizontal="center" vertical="center"/>
    </xf>
    <xf numFmtId="0" fontId="21" fillId="0" borderId="5" xfId="1" applyFont="1" applyBorder="1" applyAlignment="1">
      <alignment horizontal="center" vertical="center" shrinkToFit="1"/>
    </xf>
    <xf numFmtId="177" fontId="19" fillId="0" borderId="5" xfId="1" applyNumberFormat="1" applyFont="1" applyBorder="1" applyAlignment="1">
      <alignment horizontal="center" vertical="center" shrinkToFit="1"/>
    </xf>
    <xf numFmtId="0" fontId="8" fillId="0" borderId="0" xfId="0" applyFont="1">
      <alignment vertical="center"/>
    </xf>
    <xf numFmtId="176" fontId="0" fillId="0" borderId="0" xfId="0" applyNumberFormat="1">
      <alignment vertical="center"/>
    </xf>
    <xf numFmtId="0" fontId="10" fillId="0" borderId="5" xfId="0" applyFont="1" applyBorder="1" applyAlignment="1">
      <alignment horizontal="center" vertical="center"/>
    </xf>
    <xf numFmtId="0" fontId="8" fillId="0" borderId="0" xfId="0" applyFont="1" applyBorder="1" applyAlignment="1">
      <alignment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9" fillId="0" borderId="5" xfId="0" applyFont="1" applyBorder="1" applyAlignment="1">
      <alignment horizontal="center" vertical="center" textRotation="255"/>
    </xf>
    <xf numFmtId="0" fontId="9" fillId="0" borderId="5" xfId="0" applyFont="1" applyBorder="1" applyAlignment="1">
      <alignment horizontal="center" vertical="center"/>
    </xf>
    <xf numFmtId="176" fontId="22" fillId="2" borderId="3" xfId="0" applyNumberFormat="1" applyFont="1" applyFill="1" applyBorder="1" applyAlignment="1" applyProtection="1">
      <alignment horizontal="center" vertical="center"/>
      <protection locked="0"/>
    </xf>
    <xf numFmtId="176" fontId="22" fillId="2" borderId="4" xfId="0" applyNumberFormat="1" applyFont="1" applyFill="1" applyBorder="1" applyAlignment="1" applyProtection="1">
      <alignment horizontal="center" vertical="center"/>
      <protection locked="0"/>
    </xf>
    <xf numFmtId="0" fontId="1" fillId="0" borderId="0" xfId="0" applyFont="1" applyFill="1" applyAlignment="1">
      <alignment horizontal="left" vertical="top" wrapText="1"/>
    </xf>
    <xf numFmtId="0" fontId="8" fillId="0" borderId="0" xfId="0" applyFont="1" applyAlignment="1">
      <alignment vertical="top" wrapText="1"/>
    </xf>
    <xf numFmtId="0" fontId="27" fillId="0" borderId="5" xfId="0" applyFont="1" applyBorder="1" applyAlignment="1">
      <alignment horizontal="center" vertical="center"/>
    </xf>
    <xf numFmtId="178" fontId="14" fillId="2" borderId="3" xfId="0" applyNumberFormat="1" applyFont="1" applyFill="1" applyBorder="1" applyAlignment="1" applyProtection="1">
      <alignment horizontal="center" vertical="center"/>
      <protection locked="0"/>
    </xf>
    <xf numFmtId="178" fontId="14" fillId="2" borderId="4" xfId="0" applyNumberFormat="1" applyFont="1" applyFill="1" applyBorder="1" applyAlignment="1" applyProtection="1">
      <alignment horizontal="center" vertical="center"/>
      <protection locked="0"/>
    </xf>
    <xf numFmtId="176" fontId="22" fillId="0" borderId="5" xfId="0" applyNumberFormat="1" applyFont="1" applyFill="1" applyBorder="1" applyAlignment="1" applyProtection="1">
      <alignment horizontal="center" vertical="center"/>
      <protection locked="0"/>
    </xf>
    <xf numFmtId="178" fontId="14" fillId="0" borderId="3" xfId="0" applyNumberFormat="1" applyFont="1" applyFill="1" applyBorder="1" applyAlignment="1" applyProtection="1">
      <alignment horizontal="center" vertical="center"/>
      <protection locked="0"/>
    </xf>
    <xf numFmtId="178" fontId="14" fillId="0" borderId="4" xfId="0" applyNumberFormat="1" applyFont="1" applyFill="1" applyBorder="1" applyAlignment="1" applyProtection="1">
      <alignment horizontal="center" vertical="center"/>
      <protection locked="0"/>
    </xf>
    <xf numFmtId="0" fontId="13" fillId="0" borderId="5" xfId="0" applyFont="1" applyBorder="1" applyAlignment="1">
      <alignment horizontal="center" vertical="center"/>
    </xf>
    <xf numFmtId="179" fontId="22" fillId="0" borderId="3" xfId="0" applyNumberFormat="1" applyFont="1" applyBorder="1" applyAlignment="1">
      <alignment horizontal="center" vertical="center"/>
    </xf>
    <xf numFmtId="0" fontId="0" fillId="0" borderId="4" xfId="0"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176" fontId="22" fillId="2" borderId="2" xfId="0" applyNumberFormat="1" applyFont="1" applyFill="1" applyBorder="1" applyAlignment="1" applyProtection="1">
      <alignment horizontal="center" vertical="center"/>
      <protection locked="0"/>
    </xf>
    <xf numFmtId="178" fontId="14" fillId="2" borderId="2" xfId="0" applyNumberFormat="1" applyFont="1" applyFill="1" applyBorder="1" applyAlignment="1" applyProtection="1">
      <alignment horizontal="center" vertical="center"/>
      <protection locked="0"/>
    </xf>
    <xf numFmtId="176" fontId="22" fillId="0" borderId="3" xfId="0" applyNumberFormat="1" applyFont="1" applyFill="1" applyBorder="1" applyAlignment="1" applyProtection="1">
      <alignment horizontal="center" vertical="center"/>
      <protection locked="0"/>
    </xf>
    <xf numFmtId="176" fontId="22" fillId="0" borderId="2" xfId="0" applyNumberFormat="1" applyFont="1" applyFill="1" applyBorder="1" applyAlignment="1" applyProtection="1">
      <alignment horizontal="center" vertical="center"/>
      <protection locked="0"/>
    </xf>
    <xf numFmtId="176" fontId="22" fillId="0" borderId="4" xfId="0" applyNumberFormat="1" applyFont="1" applyFill="1" applyBorder="1" applyAlignment="1" applyProtection="1">
      <alignment horizontal="center" vertical="center"/>
      <protection locked="0"/>
    </xf>
    <xf numFmtId="178" fontId="14" fillId="0" borderId="2" xfId="0" applyNumberFormat="1" applyFont="1" applyFill="1" applyBorder="1" applyAlignment="1" applyProtection="1">
      <alignment horizontal="center" vertical="center"/>
      <protection locked="0"/>
    </xf>
    <xf numFmtId="179" fontId="22" fillId="0" borderId="2" xfId="0" applyNumberFormat="1" applyFont="1" applyBorder="1" applyAlignment="1">
      <alignment horizontal="center" vertical="center"/>
    </xf>
    <xf numFmtId="179" fontId="22" fillId="0" borderId="4" xfId="0" applyNumberFormat="1" applyFont="1" applyBorder="1" applyAlignment="1">
      <alignment horizontal="center" vertical="center"/>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179" fontId="22" fillId="0" borderId="0" xfId="0" applyNumberFormat="1" applyFont="1" applyBorder="1" applyAlignment="1">
      <alignment horizontal="left" vertical="center"/>
    </xf>
    <xf numFmtId="0" fontId="0" fillId="0" borderId="0" xfId="0" applyBorder="1" applyAlignment="1">
      <alignment horizontal="left" vertical="center"/>
    </xf>
    <xf numFmtId="179" fontId="14" fillId="0" borderId="0" xfId="0" applyNumberFormat="1" applyFont="1" applyBorder="1" applyAlignment="1">
      <alignment horizontal="center" vertical="center"/>
    </xf>
    <xf numFmtId="0" fontId="5" fillId="0" borderId="0" xfId="0" applyFont="1">
      <alignment vertical="center"/>
    </xf>
    <xf numFmtId="0" fontId="15" fillId="0" borderId="0" xfId="0" applyFont="1">
      <alignment vertical="center"/>
    </xf>
    <xf numFmtId="0" fontId="1" fillId="2" borderId="3"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4" fillId="0" borderId="0" xfId="0" applyFont="1" applyAlignment="1">
      <alignment horizontal="right" vertical="center"/>
    </xf>
    <xf numFmtId="0" fontId="1" fillId="0" borderId="0" xfId="0" applyFont="1" applyBorder="1" applyAlignment="1">
      <alignment horizontal="right" vertical="center"/>
    </xf>
    <xf numFmtId="0" fontId="22" fillId="0" borderId="3"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 xfId="0" applyFont="1" applyFill="1" applyBorder="1">
      <alignment vertical="center"/>
    </xf>
    <xf numFmtId="0" fontId="15" fillId="0" borderId="0" xfId="0" applyFont="1" applyAlignment="1">
      <alignment horizontal="left" vertical="top" wrapText="1"/>
    </xf>
    <xf numFmtId="0" fontId="15" fillId="0" borderId="0" xfId="0" applyFont="1" applyAlignment="1">
      <alignment horizontal="left" vertical="top"/>
    </xf>
    <xf numFmtId="0" fontId="30" fillId="0" borderId="0" xfId="0" applyFont="1">
      <alignment vertical="center"/>
    </xf>
    <xf numFmtId="0" fontId="9" fillId="0" borderId="2" xfId="0" applyFont="1" applyBorder="1" applyAlignment="1">
      <alignment horizontal="center" vertical="center"/>
    </xf>
    <xf numFmtId="176" fontId="14" fillId="2" borderId="3" xfId="0" applyNumberFormat="1" applyFont="1" applyFill="1" applyBorder="1" applyAlignment="1" applyProtection="1">
      <alignment horizontal="center" vertical="center"/>
      <protection locked="0"/>
    </xf>
    <xf numFmtId="176" fontId="14" fillId="2" borderId="4" xfId="0" applyNumberFormat="1" applyFont="1" applyFill="1" applyBorder="1" applyAlignment="1" applyProtection="1">
      <alignment horizontal="center" vertical="center"/>
      <protection locked="0"/>
    </xf>
  </cellXfs>
  <cellStyles count="2">
    <cellStyle name="標準" xfId="0" builtinId="0"/>
    <cellStyle name="標準_H17.9太陽光運用問題点_H19-10-簡易計算書（PV）" xfId="1"/>
  </cellStyles>
  <dxfs count="8">
    <dxf>
      <fill>
        <patternFill>
          <bgColor rgb="FFFFFF99"/>
        </patternFill>
      </fill>
    </dxf>
    <dxf>
      <fill>
        <patternFill>
          <bgColor rgb="FFFFFF99"/>
        </patternFill>
      </fill>
    </dxf>
    <dxf>
      <fill>
        <patternFill>
          <bgColor rgb="FFFFFF99"/>
        </patternFill>
      </fill>
    </dxf>
    <dxf>
      <fill>
        <patternFill>
          <bgColor rgb="FFFFFF99"/>
        </patternFill>
      </fill>
    </dxf>
    <dxf>
      <font>
        <color theme="7"/>
      </font>
      <fill>
        <patternFill>
          <bgColor theme="6"/>
        </patternFill>
      </fill>
    </dxf>
    <dxf>
      <font>
        <color theme="5"/>
      </font>
      <fill>
        <patternFill>
          <bgColor theme="4"/>
        </patternFill>
      </fill>
    </dxf>
    <dxf>
      <font>
        <condense val="0"/>
        <extend val="0"/>
        <color rgb="FF9C0006"/>
      </font>
      <fill>
        <patternFill>
          <bgColor rgb="FFFFC7CE"/>
        </patternFill>
      </fill>
    </dxf>
    <dxf>
      <font>
        <color theme="7"/>
      </font>
      <fill>
        <patternFill>
          <bgColor theme="6"/>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276225</xdr:colOff>
      <xdr:row>24</xdr:row>
      <xdr:rowOff>161925</xdr:rowOff>
    </xdr:from>
    <xdr:to>
      <xdr:col>60</xdr:col>
      <xdr:colOff>104775</xdr:colOff>
      <xdr:row>39</xdr:row>
      <xdr:rowOff>133350</xdr:rowOff>
    </xdr:to>
    <xdr:grpSp>
      <xdr:nvGrpSpPr>
        <xdr:cNvPr id="2" name="グループ化 101"/>
        <xdr:cNvGrpSpPr>
          <a:grpSpLocks/>
        </xdr:cNvGrpSpPr>
      </xdr:nvGrpSpPr>
      <xdr:grpSpPr bwMode="auto">
        <a:xfrm>
          <a:off x="7548843" y="6078631"/>
          <a:ext cx="7896785" cy="3669366"/>
          <a:chOff x="7548843" y="6078631"/>
          <a:chExt cx="7896785" cy="3669366"/>
        </a:xfrm>
      </xdr:grpSpPr>
      <xdr:cxnSp macro="">
        <xdr:nvCxnSpPr>
          <xdr:cNvPr id="3" name="直線コネクタ 2"/>
          <xdr:cNvCxnSpPr/>
        </xdr:nvCxnSpPr>
        <xdr:spPr bwMode="auto">
          <a:xfrm rot="5400000">
            <a:off x="10743999" y="6950935"/>
            <a:ext cx="108089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 name="円/楕円 3"/>
          <xdr:cNvSpPr>
            <a:spLocks/>
          </xdr:cNvSpPr>
        </xdr:nvSpPr>
        <xdr:spPr bwMode="auto">
          <a:xfrm>
            <a:off x="11227705" y="6837156"/>
            <a:ext cx="113487" cy="113779"/>
          </a:xfrm>
          <a:prstGeom prst="ellipse">
            <a:avLst/>
          </a:prstGeom>
          <a:solidFill>
            <a:schemeClr val="tx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xnSp macro="">
        <xdr:nvCxnSpPr>
          <xdr:cNvPr id="5" name="直線矢印コネクタ 4"/>
          <xdr:cNvCxnSpPr/>
        </xdr:nvCxnSpPr>
        <xdr:spPr bwMode="auto">
          <a:xfrm flipH="1" flipV="1">
            <a:off x="11085846" y="6429449"/>
            <a:ext cx="0" cy="711117"/>
          </a:xfrm>
          <a:prstGeom prst="straightConnector1">
            <a:avLst/>
          </a:prstGeom>
          <a:ln w="1905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bwMode="auto">
          <a:xfrm>
            <a:off x="9544318" y="6562191"/>
            <a:ext cx="1541528" cy="455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kumimoji="1" lang="ja-JP" altLang="en-US" sz="1050">
                <a:latin typeface="ＭＳ ゴシック" pitchFamily="49" charset="-128"/>
                <a:ea typeface="ＭＳ ゴシック" pitchFamily="49" charset="-128"/>
                <a:cs typeface="Meiryo UI" pitchFamily="50" charset="-128"/>
              </a:rPr>
              <a:t>合計発電電流：</a:t>
            </a:r>
            <a:r>
              <a:rPr kumimoji="1" lang="en-US" altLang="ja-JP" sz="1100">
                <a:latin typeface="Times New Roman" pitchFamily="18" charset="0"/>
                <a:ea typeface="Meiryo UI" pitchFamily="50" charset="-128"/>
                <a:cs typeface="Times New Roman" pitchFamily="18" charset="0"/>
              </a:rPr>
              <a:t>Igt</a:t>
            </a:r>
            <a:endParaRPr kumimoji="1" lang="ja-JP" altLang="en-US" sz="1100">
              <a:latin typeface="Times New Roman" pitchFamily="18" charset="0"/>
              <a:ea typeface="Meiryo UI" pitchFamily="50" charset="-128"/>
              <a:cs typeface="Times New Roman" pitchFamily="18" charset="0"/>
            </a:endParaRPr>
          </a:p>
        </xdr:txBody>
      </xdr:sp>
      <xdr:sp macro="" textlink="">
        <xdr:nvSpPr>
          <xdr:cNvPr id="7" name="正方形/長方形 6"/>
          <xdr:cNvSpPr/>
        </xdr:nvSpPr>
        <xdr:spPr bwMode="auto">
          <a:xfrm>
            <a:off x="9203858" y="7500866"/>
            <a:ext cx="4094980" cy="47407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8" name="テキスト ボックス 7"/>
          <xdr:cNvSpPr txBox="1"/>
        </xdr:nvSpPr>
        <xdr:spPr bwMode="auto">
          <a:xfrm>
            <a:off x="10764300" y="7538792"/>
            <a:ext cx="1040295" cy="407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latin typeface="ＭＳ ゴシック" pitchFamily="49" charset="-128"/>
                <a:ea typeface="ＭＳ ゴシック" pitchFamily="49" charset="-128"/>
                <a:cs typeface="Meiryo UI" pitchFamily="50" charset="-128"/>
              </a:rPr>
              <a:t>分 電 盤</a:t>
            </a:r>
          </a:p>
        </xdr:txBody>
      </xdr:sp>
      <xdr:grpSp>
        <xdr:nvGrpSpPr>
          <xdr:cNvPr id="9" name="グループ化 120"/>
          <xdr:cNvGrpSpPr>
            <a:grpSpLocks/>
          </xdr:cNvGrpSpPr>
        </xdr:nvGrpSpPr>
        <xdr:grpSpPr bwMode="auto">
          <a:xfrm>
            <a:off x="9110615" y="7974944"/>
            <a:ext cx="4266130" cy="1374827"/>
            <a:chOff x="32732" y="1864803"/>
            <a:chExt cx="4321217" cy="1189166"/>
          </a:xfrm>
        </xdr:grpSpPr>
        <xdr:cxnSp macro="">
          <xdr:nvCxnSpPr>
            <xdr:cNvPr id="52" name="直線コネクタ 51"/>
            <xdr:cNvCxnSpPr/>
          </xdr:nvCxnSpPr>
          <xdr:spPr>
            <a:xfrm rot="5400000">
              <a:off x="264556" y="2311766"/>
              <a:ext cx="893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rot="5400000">
              <a:off x="-166515" y="2311766"/>
              <a:ext cx="893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rot="5400000">
              <a:off x="1117118" y="2311766"/>
              <a:ext cx="893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34"/>
            <xdr:cNvCxnSpPr/>
          </xdr:nvCxnSpPr>
          <xdr:spPr>
            <a:xfrm rot="5400000">
              <a:off x="686047" y="2311766"/>
              <a:ext cx="893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35"/>
            <xdr:cNvCxnSpPr/>
          </xdr:nvCxnSpPr>
          <xdr:spPr>
            <a:xfrm rot="5400000">
              <a:off x="1969679" y="2311766"/>
              <a:ext cx="893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xdr:cNvCxnSpPr/>
          </xdr:nvCxnSpPr>
          <xdr:spPr>
            <a:xfrm rot="5400000">
              <a:off x="1538609" y="2311766"/>
              <a:ext cx="893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xdr:nvCxnSpPr>
          <xdr:spPr>
            <a:xfrm rot="5400000">
              <a:off x="2831821" y="2311766"/>
              <a:ext cx="893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xdr:cNvCxnSpPr/>
          </xdr:nvCxnSpPr>
          <xdr:spPr>
            <a:xfrm rot="5400000">
              <a:off x="2400750" y="2311766"/>
              <a:ext cx="893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39"/>
            <xdr:cNvCxnSpPr/>
          </xdr:nvCxnSpPr>
          <xdr:spPr>
            <a:xfrm rot="5400000">
              <a:off x="3693962" y="2311766"/>
              <a:ext cx="893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xdr:cNvCxnSpPr/>
          </xdr:nvCxnSpPr>
          <xdr:spPr>
            <a:xfrm rot="5400000">
              <a:off x="3272470" y="2311766"/>
              <a:ext cx="893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2" name="円/楕円 61"/>
            <xdr:cNvSpPr>
              <a:spLocks/>
            </xdr:cNvSpPr>
          </xdr:nvSpPr>
          <xdr:spPr>
            <a:xfrm>
              <a:off x="242131" y="2225653"/>
              <a:ext cx="76635" cy="65609"/>
            </a:xfrm>
            <a:prstGeom prst="ellipse">
              <a:avLst/>
            </a:prstGeom>
            <a:solidFill>
              <a:schemeClr val="tx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3" name="円/楕円 62"/>
            <xdr:cNvSpPr>
              <a:spLocks/>
            </xdr:cNvSpPr>
          </xdr:nvSpPr>
          <xdr:spPr>
            <a:xfrm>
              <a:off x="673201" y="2225653"/>
              <a:ext cx="76635" cy="65609"/>
            </a:xfrm>
            <a:prstGeom prst="ellipse">
              <a:avLst/>
            </a:prstGeom>
            <a:solidFill>
              <a:schemeClr val="tx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4" name="円/楕円 63"/>
            <xdr:cNvSpPr>
              <a:spLocks/>
            </xdr:cNvSpPr>
          </xdr:nvSpPr>
          <xdr:spPr>
            <a:xfrm>
              <a:off x="1094693" y="2225653"/>
              <a:ext cx="76635" cy="65609"/>
            </a:xfrm>
            <a:prstGeom prst="ellipse">
              <a:avLst/>
            </a:prstGeom>
            <a:solidFill>
              <a:schemeClr val="tx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5" name="円/楕円 64"/>
            <xdr:cNvSpPr>
              <a:spLocks/>
            </xdr:cNvSpPr>
          </xdr:nvSpPr>
          <xdr:spPr>
            <a:xfrm>
              <a:off x="1525763" y="2225653"/>
              <a:ext cx="76635" cy="65609"/>
            </a:xfrm>
            <a:prstGeom prst="ellipse">
              <a:avLst/>
            </a:prstGeom>
            <a:solidFill>
              <a:schemeClr val="tx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6" name="円/楕円 65"/>
            <xdr:cNvSpPr>
              <a:spLocks/>
            </xdr:cNvSpPr>
          </xdr:nvSpPr>
          <xdr:spPr>
            <a:xfrm>
              <a:off x="1947254" y="2225653"/>
              <a:ext cx="76635" cy="65609"/>
            </a:xfrm>
            <a:prstGeom prst="ellipse">
              <a:avLst/>
            </a:prstGeom>
            <a:solidFill>
              <a:schemeClr val="tx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7" name="円/楕円 66"/>
            <xdr:cNvSpPr>
              <a:spLocks/>
            </xdr:cNvSpPr>
          </xdr:nvSpPr>
          <xdr:spPr>
            <a:xfrm>
              <a:off x="2368746" y="2225653"/>
              <a:ext cx="76635" cy="65609"/>
            </a:xfrm>
            <a:prstGeom prst="ellipse">
              <a:avLst/>
            </a:prstGeom>
            <a:solidFill>
              <a:schemeClr val="tx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8" name="円/楕円 67"/>
            <xdr:cNvSpPr>
              <a:spLocks/>
            </xdr:cNvSpPr>
          </xdr:nvSpPr>
          <xdr:spPr>
            <a:xfrm>
              <a:off x="2809395" y="2233855"/>
              <a:ext cx="76635" cy="65609"/>
            </a:xfrm>
            <a:prstGeom prst="ellipse">
              <a:avLst/>
            </a:prstGeom>
            <a:solidFill>
              <a:schemeClr val="tx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9" name="円/楕円 68"/>
            <xdr:cNvSpPr>
              <a:spLocks/>
            </xdr:cNvSpPr>
          </xdr:nvSpPr>
          <xdr:spPr>
            <a:xfrm>
              <a:off x="3240466" y="2225653"/>
              <a:ext cx="76635" cy="65609"/>
            </a:xfrm>
            <a:prstGeom prst="ellipse">
              <a:avLst/>
            </a:prstGeom>
            <a:solidFill>
              <a:schemeClr val="tx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70" name="円/楕円 69"/>
            <xdr:cNvSpPr>
              <a:spLocks/>
            </xdr:cNvSpPr>
          </xdr:nvSpPr>
          <xdr:spPr>
            <a:xfrm>
              <a:off x="3681116" y="2225653"/>
              <a:ext cx="76635" cy="65609"/>
            </a:xfrm>
            <a:prstGeom prst="ellipse">
              <a:avLst/>
            </a:prstGeom>
            <a:solidFill>
              <a:schemeClr val="tx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71" name="円/楕円 70"/>
            <xdr:cNvSpPr>
              <a:spLocks/>
            </xdr:cNvSpPr>
          </xdr:nvSpPr>
          <xdr:spPr>
            <a:xfrm>
              <a:off x="4112186" y="2225653"/>
              <a:ext cx="76635" cy="65609"/>
            </a:xfrm>
            <a:prstGeom prst="ellipse">
              <a:avLst/>
            </a:prstGeom>
            <a:solidFill>
              <a:schemeClr val="tx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72" name="グループ化 91"/>
            <xdr:cNvGrpSpPr>
              <a:grpSpLocks/>
            </xdr:cNvGrpSpPr>
          </xdr:nvGrpSpPr>
          <xdr:grpSpPr bwMode="auto">
            <a:xfrm>
              <a:off x="3942037" y="2693118"/>
              <a:ext cx="411912" cy="360851"/>
              <a:chOff x="436837" y="3502743"/>
              <a:chExt cx="411912" cy="360851"/>
            </a:xfrm>
          </xdr:grpSpPr>
          <xdr:sp macro="" textlink="">
            <xdr:nvSpPr>
              <xdr:cNvPr id="100" name="正方形/長方形 79"/>
              <xdr:cNvSpPr/>
            </xdr:nvSpPr>
            <xdr:spPr>
              <a:xfrm>
                <a:off x="511193" y="3576554"/>
                <a:ext cx="249063" cy="229632"/>
              </a:xfrm>
              <a:prstGeom prst="rect">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01" name="テキスト ボックス 80"/>
              <xdr:cNvSpPr txBox="1"/>
            </xdr:nvSpPr>
            <xdr:spPr>
              <a:xfrm>
                <a:off x="434558" y="3502744"/>
                <a:ext cx="411912" cy="360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10</a:t>
                </a:r>
                <a:endParaRPr kumimoji="1" lang="ja-JP" altLang="en-US" sz="1100">
                  <a:latin typeface="Times New Roman" pitchFamily="18" charset="0"/>
                  <a:ea typeface="Meiryo UI" pitchFamily="50" charset="-128"/>
                  <a:cs typeface="Times New Roman" pitchFamily="18" charset="0"/>
                </a:endParaRPr>
              </a:p>
            </xdr:txBody>
          </xdr:sp>
        </xdr:grpSp>
        <xdr:grpSp>
          <xdr:nvGrpSpPr>
            <xdr:cNvPr id="73" name="グループ化 92"/>
            <xdr:cNvGrpSpPr>
              <a:grpSpLocks/>
            </xdr:cNvGrpSpPr>
          </xdr:nvGrpSpPr>
          <xdr:grpSpPr bwMode="auto">
            <a:xfrm>
              <a:off x="32732" y="2693118"/>
              <a:ext cx="498124" cy="360850"/>
              <a:chOff x="394682" y="3502743"/>
              <a:chExt cx="498124" cy="360850"/>
            </a:xfrm>
          </xdr:grpSpPr>
          <xdr:sp macro="" textlink="">
            <xdr:nvSpPr>
              <xdr:cNvPr id="98" name="正方形/長方形 77"/>
              <xdr:cNvSpPr/>
            </xdr:nvSpPr>
            <xdr:spPr>
              <a:xfrm>
                <a:off x="517867" y="3576554"/>
                <a:ext cx="249063" cy="221431"/>
              </a:xfrm>
              <a:prstGeom prst="rect">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99" name="テキスト ボックス 78"/>
              <xdr:cNvSpPr txBox="1"/>
            </xdr:nvSpPr>
            <xdr:spPr>
              <a:xfrm>
                <a:off x="393335" y="3502744"/>
                <a:ext cx="498126" cy="360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1</a:t>
                </a:r>
                <a:endParaRPr kumimoji="1" lang="ja-JP" altLang="en-US" sz="1100">
                  <a:latin typeface="Times New Roman" pitchFamily="18" charset="0"/>
                  <a:ea typeface="Meiryo UI" pitchFamily="50" charset="-128"/>
                  <a:cs typeface="Times New Roman" pitchFamily="18" charset="0"/>
                </a:endParaRPr>
              </a:p>
            </xdr:txBody>
          </xdr:sp>
        </xdr:grpSp>
        <xdr:grpSp>
          <xdr:nvGrpSpPr>
            <xdr:cNvPr id="74" name="グループ化 95"/>
            <xdr:cNvGrpSpPr>
              <a:grpSpLocks/>
            </xdr:cNvGrpSpPr>
          </xdr:nvGrpSpPr>
          <xdr:grpSpPr bwMode="auto">
            <a:xfrm>
              <a:off x="541785" y="2693118"/>
              <a:ext cx="354435" cy="360850"/>
              <a:chOff x="475110" y="3502743"/>
              <a:chExt cx="354435" cy="360850"/>
            </a:xfrm>
          </xdr:grpSpPr>
          <xdr:sp macro="" textlink="">
            <xdr:nvSpPr>
              <xdr:cNvPr id="96" name="正方形/長方形 75"/>
              <xdr:cNvSpPr/>
            </xdr:nvSpPr>
            <xdr:spPr>
              <a:xfrm>
                <a:off x="520312" y="3576554"/>
                <a:ext cx="249063" cy="221431"/>
              </a:xfrm>
              <a:prstGeom prst="rect">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97" name="テキスト ボックス 76"/>
              <xdr:cNvSpPr txBox="1"/>
            </xdr:nvSpPr>
            <xdr:spPr>
              <a:xfrm>
                <a:off x="472416" y="3502744"/>
                <a:ext cx="354436" cy="360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2</a:t>
                </a:r>
                <a:endParaRPr kumimoji="1" lang="ja-JP" altLang="en-US" sz="1100">
                  <a:latin typeface="Times New Roman" pitchFamily="18" charset="0"/>
                  <a:ea typeface="Meiryo UI" pitchFamily="50" charset="-128"/>
                  <a:cs typeface="Times New Roman" pitchFamily="18" charset="0"/>
                </a:endParaRPr>
              </a:p>
            </xdr:txBody>
          </xdr:sp>
        </xdr:grpSp>
        <xdr:grpSp>
          <xdr:nvGrpSpPr>
            <xdr:cNvPr id="75" name="グループ化 98"/>
            <xdr:cNvGrpSpPr>
              <a:grpSpLocks/>
            </xdr:cNvGrpSpPr>
          </xdr:nvGrpSpPr>
          <xdr:grpSpPr bwMode="auto">
            <a:xfrm>
              <a:off x="951002" y="2693119"/>
              <a:ext cx="364015" cy="360850"/>
              <a:chOff x="455702" y="3502744"/>
              <a:chExt cx="364015" cy="360850"/>
            </a:xfrm>
          </xdr:grpSpPr>
          <xdr:sp macro="" textlink="">
            <xdr:nvSpPr>
              <xdr:cNvPr id="94" name="正方形/長方形 73"/>
              <xdr:cNvSpPr/>
            </xdr:nvSpPr>
            <xdr:spPr>
              <a:xfrm>
                <a:off x="503600" y="3576554"/>
                <a:ext cx="258642" cy="221431"/>
              </a:xfrm>
              <a:prstGeom prst="rect">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95" name="テキスト ボックス 74"/>
              <xdr:cNvSpPr txBox="1"/>
            </xdr:nvSpPr>
            <xdr:spPr>
              <a:xfrm>
                <a:off x="455703" y="3502744"/>
                <a:ext cx="364015" cy="360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3</a:t>
                </a:r>
                <a:endParaRPr kumimoji="1" lang="ja-JP" altLang="en-US" sz="1100">
                  <a:latin typeface="Times New Roman" pitchFamily="18" charset="0"/>
                  <a:ea typeface="Meiryo UI" pitchFamily="50" charset="-128"/>
                  <a:cs typeface="Times New Roman" pitchFamily="18" charset="0"/>
                </a:endParaRPr>
              </a:p>
            </xdr:txBody>
          </xdr:sp>
        </xdr:grpSp>
        <xdr:grpSp>
          <xdr:nvGrpSpPr>
            <xdr:cNvPr id="76" name="グループ化 101"/>
            <xdr:cNvGrpSpPr>
              <a:grpSpLocks/>
            </xdr:cNvGrpSpPr>
          </xdr:nvGrpSpPr>
          <xdr:grpSpPr bwMode="auto">
            <a:xfrm>
              <a:off x="1389372" y="2693118"/>
              <a:ext cx="354435" cy="360850"/>
              <a:chOff x="465447" y="3502743"/>
              <a:chExt cx="354435" cy="360850"/>
            </a:xfrm>
          </xdr:grpSpPr>
          <xdr:sp macro="" textlink="">
            <xdr:nvSpPr>
              <xdr:cNvPr id="92" name="正方形/長方形 71"/>
              <xdr:cNvSpPr/>
            </xdr:nvSpPr>
            <xdr:spPr>
              <a:xfrm>
                <a:off x="515624" y="3576554"/>
                <a:ext cx="258642" cy="221431"/>
              </a:xfrm>
              <a:prstGeom prst="rect">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93" name="テキスト ボックス 72"/>
              <xdr:cNvSpPr txBox="1"/>
            </xdr:nvSpPr>
            <xdr:spPr>
              <a:xfrm>
                <a:off x="467727" y="3502744"/>
                <a:ext cx="354436" cy="360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4</a:t>
                </a:r>
                <a:endParaRPr kumimoji="1" lang="ja-JP" altLang="en-US" sz="1100">
                  <a:latin typeface="Times New Roman" pitchFamily="18" charset="0"/>
                  <a:ea typeface="Meiryo UI" pitchFamily="50" charset="-128"/>
                  <a:cs typeface="Times New Roman" pitchFamily="18" charset="0"/>
                </a:endParaRPr>
              </a:p>
            </xdr:txBody>
          </xdr:sp>
        </xdr:grpSp>
        <xdr:grpSp>
          <xdr:nvGrpSpPr>
            <xdr:cNvPr id="77" name="グループ化 104"/>
            <xdr:cNvGrpSpPr>
              <a:grpSpLocks/>
            </xdr:cNvGrpSpPr>
          </xdr:nvGrpSpPr>
          <xdr:grpSpPr bwMode="auto">
            <a:xfrm>
              <a:off x="1747435" y="2693118"/>
              <a:ext cx="498124" cy="360850"/>
              <a:chOff x="394885" y="3502743"/>
              <a:chExt cx="498124" cy="360850"/>
            </a:xfrm>
          </xdr:grpSpPr>
          <xdr:sp macro="" textlink="">
            <xdr:nvSpPr>
              <xdr:cNvPr id="90" name="正方形/長方形 89"/>
              <xdr:cNvSpPr/>
            </xdr:nvSpPr>
            <xdr:spPr>
              <a:xfrm>
                <a:off x="508491" y="3576554"/>
                <a:ext cx="258642" cy="221431"/>
              </a:xfrm>
              <a:prstGeom prst="rect">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91" name="テキスト ボックス 90"/>
              <xdr:cNvSpPr txBox="1"/>
            </xdr:nvSpPr>
            <xdr:spPr>
              <a:xfrm>
                <a:off x="393538" y="3502744"/>
                <a:ext cx="498126" cy="360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5</a:t>
                </a:r>
                <a:endParaRPr kumimoji="1" lang="ja-JP" altLang="en-US" sz="1100">
                  <a:latin typeface="Times New Roman" pitchFamily="18" charset="0"/>
                  <a:ea typeface="Meiryo UI" pitchFamily="50" charset="-128"/>
                  <a:cs typeface="Times New Roman" pitchFamily="18" charset="0"/>
                </a:endParaRPr>
              </a:p>
            </xdr:txBody>
          </xdr:sp>
        </xdr:grpSp>
        <xdr:grpSp>
          <xdr:nvGrpSpPr>
            <xdr:cNvPr id="78" name="グループ化 107"/>
            <xdr:cNvGrpSpPr>
              <a:grpSpLocks/>
            </xdr:cNvGrpSpPr>
          </xdr:nvGrpSpPr>
          <xdr:grpSpPr bwMode="auto">
            <a:xfrm>
              <a:off x="2234795" y="2693118"/>
              <a:ext cx="372341" cy="360850"/>
              <a:chOff x="453620" y="3502743"/>
              <a:chExt cx="372341" cy="360850"/>
            </a:xfrm>
          </xdr:grpSpPr>
          <xdr:sp macro="" textlink="">
            <xdr:nvSpPr>
              <xdr:cNvPr id="88" name="正方形/長方形 87"/>
              <xdr:cNvSpPr/>
            </xdr:nvSpPr>
            <xdr:spPr>
              <a:xfrm>
                <a:off x="520515" y="3576554"/>
                <a:ext cx="258642" cy="221431"/>
              </a:xfrm>
              <a:prstGeom prst="rect">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89" name="テキスト ボックス 88"/>
              <xdr:cNvSpPr txBox="1"/>
            </xdr:nvSpPr>
            <xdr:spPr>
              <a:xfrm>
                <a:off x="453460" y="3502744"/>
                <a:ext cx="373594" cy="360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6</a:t>
                </a:r>
                <a:endParaRPr kumimoji="1" lang="ja-JP" altLang="en-US" sz="1100">
                  <a:latin typeface="Times New Roman" pitchFamily="18" charset="0"/>
                  <a:ea typeface="Meiryo UI" pitchFamily="50" charset="-128"/>
                  <a:cs typeface="Times New Roman" pitchFamily="18" charset="0"/>
                </a:endParaRPr>
              </a:p>
            </xdr:txBody>
          </xdr:sp>
        </xdr:grpSp>
        <xdr:grpSp>
          <xdr:nvGrpSpPr>
            <xdr:cNvPr id="79" name="グループ化 110"/>
            <xdr:cNvGrpSpPr>
              <a:grpSpLocks/>
            </xdr:cNvGrpSpPr>
          </xdr:nvGrpSpPr>
          <xdr:grpSpPr bwMode="auto">
            <a:xfrm>
              <a:off x="2673007" y="2693118"/>
              <a:ext cx="354435" cy="360850"/>
              <a:chOff x="463207" y="3502743"/>
              <a:chExt cx="354435" cy="360850"/>
            </a:xfrm>
          </xdr:grpSpPr>
          <xdr:sp macro="" textlink="">
            <xdr:nvSpPr>
              <xdr:cNvPr id="86" name="正方形/長方形 85"/>
              <xdr:cNvSpPr/>
            </xdr:nvSpPr>
            <xdr:spPr>
              <a:xfrm>
                <a:off x="513382" y="3576554"/>
                <a:ext cx="258642" cy="221431"/>
              </a:xfrm>
              <a:prstGeom prst="rect">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87" name="テキスト ボックス 86"/>
              <xdr:cNvSpPr txBox="1"/>
            </xdr:nvSpPr>
            <xdr:spPr>
              <a:xfrm>
                <a:off x="465485" y="3502744"/>
                <a:ext cx="354436" cy="360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7</a:t>
                </a:r>
                <a:endParaRPr kumimoji="1" lang="ja-JP" altLang="en-US" sz="1100">
                  <a:latin typeface="Times New Roman" pitchFamily="18" charset="0"/>
                  <a:ea typeface="Meiryo UI" pitchFamily="50" charset="-128"/>
                  <a:cs typeface="Times New Roman" pitchFamily="18" charset="0"/>
                </a:endParaRPr>
              </a:p>
            </xdr:txBody>
          </xdr:sp>
        </xdr:grpSp>
        <xdr:grpSp>
          <xdr:nvGrpSpPr>
            <xdr:cNvPr id="80" name="グループ化 113"/>
            <xdr:cNvGrpSpPr>
              <a:grpSpLocks/>
            </xdr:cNvGrpSpPr>
          </xdr:nvGrpSpPr>
          <xdr:grpSpPr bwMode="auto">
            <a:xfrm>
              <a:off x="3104077" y="2693118"/>
              <a:ext cx="354435" cy="360850"/>
              <a:chOff x="465652" y="3502743"/>
              <a:chExt cx="354435" cy="360850"/>
            </a:xfrm>
          </xdr:grpSpPr>
          <xdr:sp macro="" textlink="">
            <xdr:nvSpPr>
              <xdr:cNvPr id="84" name="正方形/長方形 83"/>
              <xdr:cNvSpPr/>
            </xdr:nvSpPr>
            <xdr:spPr>
              <a:xfrm>
                <a:off x="515827" y="3576554"/>
                <a:ext cx="258642" cy="221431"/>
              </a:xfrm>
              <a:prstGeom prst="rect">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85" name="テキスト ボックス 84"/>
              <xdr:cNvSpPr txBox="1"/>
            </xdr:nvSpPr>
            <xdr:spPr>
              <a:xfrm>
                <a:off x="467930" y="3502744"/>
                <a:ext cx="354436" cy="360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8</a:t>
                </a:r>
                <a:endParaRPr kumimoji="1" lang="ja-JP" altLang="en-US" sz="1100">
                  <a:latin typeface="Times New Roman" pitchFamily="18" charset="0"/>
                  <a:ea typeface="Meiryo UI" pitchFamily="50" charset="-128"/>
                  <a:cs typeface="Times New Roman" pitchFamily="18" charset="0"/>
                </a:endParaRPr>
              </a:p>
            </xdr:txBody>
          </xdr:sp>
        </xdr:grpSp>
        <xdr:grpSp>
          <xdr:nvGrpSpPr>
            <xdr:cNvPr id="81" name="グループ化 116"/>
            <xdr:cNvGrpSpPr>
              <a:grpSpLocks/>
            </xdr:cNvGrpSpPr>
          </xdr:nvGrpSpPr>
          <xdr:grpSpPr bwMode="auto">
            <a:xfrm>
              <a:off x="3490533" y="2693118"/>
              <a:ext cx="457406" cy="360850"/>
              <a:chOff x="413958" y="3502743"/>
              <a:chExt cx="457406" cy="360850"/>
            </a:xfrm>
          </xdr:grpSpPr>
          <xdr:sp macro="" textlink="">
            <xdr:nvSpPr>
              <xdr:cNvPr id="82" name="正方形/長方形 81"/>
              <xdr:cNvSpPr/>
            </xdr:nvSpPr>
            <xdr:spPr>
              <a:xfrm>
                <a:off x="518327" y="3576554"/>
                <a:ext cx="258642" cy="221431"/>
              </a:xfrm>
              <a:prstGeom prst="rect">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83" name="テキスト ボックス 82"/>
              <xdr:cNvSpPr txBox="1"/>
            </xdr:nvSpPr>
            <xdr:spPr>
              <a:xfrm>
                <a:off x="412954" y="3502744"/>
                <a:ext cx="459809" cy="360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9</a:t>
                </a:r>
                <a:endParaRPr kumimoji="1" lang="ja-JP" altLang="en-US" sz="1100">
                  <a:latin typeface="Times New Roman" pitchFamily="18" charset="0"/>
                  <a:ea typeface="Meiryo UI" pitchFamily="50" charset="-128"/>
                  <a:cs typeface="Times New Roman" pitchFamily="18" charset="0"/>
                </a:endParaRPr>
              </a:p>
            </xdr:txBody>
          </xdr:sp>
        </xdr:grpSp>
      </xdr:grpSp>
      <xdr:cxnSp macro="">
        <xdr:nvCxnSpPr>
          <xdr:cNvPr id="10" name="直線コネクタ 8"/>
          <xdr:cNvCxnSpPr/>
        </xdr:nvCxnSpPr>
        <xdr:spPr bwMode="auto">
          <a:xfrm flipV="1">
            <a:off x="11350648" y="6410486"/>
            <a:ext cx="382072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bwMode="auto">
          <a:xfrm flipV="1">
            <a:off x="11369563" y="6894046"/>
            <a:ext cx="4255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bwMode="auto">
          <a:xfrm rot="5400000" flipV="1">
            <a:off x="11491923" y="6647525"/>
            <a:ext cx="455115" cy="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bwMode="auto">
          <a:xfrm rot="5400000" flipV="1">
            <a:off x="11430292" y="7192715"/>
            <a:ext cx="578376" cy="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bwMode="auto">
          <a:xfrm>
            <a:off x="11691109" y="6410486"/>
            <a:ext cx="1522614" cy="464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latin typeface="ＭＳ ゴシック" pitchFamily="49" charset="-128"/>
                <a:ea typeface="ＭＳ ゴシック" pitchFamily="49" charset="-128"/>
                <a:cs typeface="Meiryo UI" pitchFamily="50" charset="-128"/>
              </a:rPr>
              <a:t>引込口配線</a:t>
            </a:r>
            <a:r>
              <a:rPr kumimoji="1" lang="en-US" altLang="ja-JP" sz="1100">
                <a:latin typeface="Times New Roman" pitchFamily="18" charset="0"/>
                <a:ea typeface="Meiryo UI" pitchFamily="50" charset="-128"/>
                <a:cs typeface="Times New Roman" pitchFamily="18" charset="0"/>
              </a:rPr>
              <a:t>A</a:t>
            </a:r>
            <a:endParaRPr kumimoji="1" lang="ja-JP" altLang="en-US" sz="1100">
              <a:latin typeface="Times New Roman" pitchFamily="18" charset="0"/>
              <a:ea typeface="Meiryo UI" pitchFamily="50" charset="-128"/>
              <a:cs typeface="Times New Roman" pitchFamily="18" charset="0"/>
            </a:endParaRPr>
          </a:p>
        </xdr:txBody>
      </xdr:sp>
      <xdr:sp macro="" textlink="">
        <xdr:nvSpPr>
          <xdr:cNvPr id="15" name="テキスト ボックス 14"/>
          <xdr:cNvSpPr txBox="1"/>
        </xdr:nvSpPr>
        <xdr:spPr bwMode="auto">
          <a:xfrm>
            <a:off x="11691109" y="6950935"/>
            <a:ext cx="1219982" cy="464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latin typeface="ＭＳ ゴシック" pitchFamily="49" charset="-128"/>
                <a:ea typeface="ＭＳ ゴシック" pitchFamily="49" charset="-128"/>
                <a:cs typeface="Meiryo UI" pitchFamily="50" charset="-128"/>
              </a:rPr>
              <a:t>引込口配線</a:t>
            </a:r>
            <a:r>
              <a:rPr kumimoji="1" lang="en-US" altLang="ja-JP" sz="1100">
                <a:latin typeface="Times New Roman" pitchFamily="18" charset="0"/>
                <a:ea typeface="Meiryo UI" pitchFamily="50" charset="-128"/>
                <a:cs typeface="Times New Roman" pitchFamily="18" charset="0"/>
              </a:rPr>
              <a:t>B</a:t>
            </a:r>
            <a:endParaRPr kumimoji="1" lang="ja-JP" altLang="en-US" sz="1100">
              <a:latin typeface="Times New Roman" pitchFamily="18" charset="0"/>
              <a:ea typeface="Meiryo UI" pitchFamily="50" charset="-128"/>
              <a:cs typeface="Times New Roman" pitchFamily="18" charset="0"/>
            </a:endParaRPr>
          </a:p>
        </xdr:txBody>
      </xdr:sp>
      <xdr:cxnSp macro="">
        <xdr:nvCxnSpPr>
          <xdr:cNvPr id="16" name="直線コネクタ 15"/>
          <xdr:cNvCxnSpPr/>
        </xdr:nvCxnSpPr>
        <xdr:spPr bwMode="auto">
          <a:xfrm flipV="1">
            <a:off x="13355581" y="9008435"/>
            <a:ext cx="18063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bwMode="auto">
          <a:xfrm flipV="1">
            <a:off x="13355581" y="7974944"/>
            <a:ext cx="1210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bwMode="auto">
          <a:xfrm flipV="1">
            <a:off x="13298837" y="8430059"/>
            <a:ext cx="32154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bwMode="auto">
          <a:xfrm rot="5400000" flipV="1">
            <a:off x="13298253" y="8202502"/>
            <a:ext cx="455115" cy="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bwMode="auto">
          <a:xfrm rot="5400000" flipV="1">
            <a:off x="13255586" y="8719248"/>
            <a:ext cx="540449" cy="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bwMode="auto">
          <a:xfrm>
            <a:off x="13478525" y="7955981"/>
            <a:ext cx="1068667" cy="455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latin typeface="ＭＳ ゴシック" pitchFamily="49" charset="-128"/>
                <a:ea typeface="ＭＳ ゴシック" pitchFamily="49" charset="-128"/>
                <a:cs typeface="Meiryo UI" pitchFamily="50" charset="-128"/>
              </a:rPr>
              <a:t>分岐配線</a:t>
            </a:r>
            <a:r>
              <a:rPr kumimoji="1" lang="en-US" altLang="ja-JP" sz="1100">
                <a:latin typeface="Times New Roman" pitchFamily="18" charset="0"/>
                <a:ea typeface="Meiryo UI" pitchFamily="50" charset="-128"/>
                <a:cs typeface="Times New Roman" pitchFamily="18" charset="0"/>
              </a:rPr>
              <a:t>A</a:t>
            </a:r>
            <a:endParaRPr kumimoji="1" lang="ja-JP" altLang="en-US" sz="1100">
              <a:latin typeface="Times New Roman" pitchFamily="18" charset="0"/>
              <a:ea typeface="Meiryo UI" pitchFamily="50" charset="-128"/>
              <a:cs typeface="Times New Roman" pitchFamily="18" charset="0"/>
            </a:endParaRPr>
          </a:p>
        </xdr:txBody>
      </xdr:sp>
      <xdr:sp macro="" textlink="">
        <xdr:nvSpPr>
          <xdr:cNvPr id="22" name="テキスト ボックス 21"/>
          <xdr:cNvSpPr txBox="1"/>
        </xdr:nvSpPr>
        <xdr:spPr bwMode="auto">
          <a:xfrm>
            <a:off x="13487982" y="8486949"/>
            <a:ext cx="1030838" cy="445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latin typeface="ＭＳ ゴシック" pitchFamily="49" charset="-128"/>
                <a:ea typeface="ＭＳ ゴシック" pitchFamily="49" charset="-128"/>
                <a:cs typeface="Meiryo UI" pitchFamily="50" charset="-128"/>
              </a:rPr>
              <a:t>分岐配線</a:t>
            </a:r>
            <a:r>
              <a:rPr kumimoji="1" lang="en-US" altLang="ja-JP" sz="1100">
                <a:latin typeface="Times New Roman" pitchFamily="18" charset="0"/>
                <a:ea typeface="Meiryo UI" pitchFamily="50" charset="-128"/>
                <a:cs typeface="Times New Roman" pitchFamily="18" charset="0"/>
              </a:rPr>
              <a:t>B</a:t>
            </a:r>
            <a:endParaRPr kumimoji="1" lang="ja-JP" altLang="en-US" sz="1100">
              <a:latin typeface="Times New Roman" pitchFamily="18" charset="0"/>
              <a:ea typeface="Meiryo UI" pitchFamily="50" charset="-128"/>
              <a:cs typeface="Times New Roman" pitchFamily="18" charset="0"/>
            </a:endParaRPr>
          </a:p>
        </xdr:txBody>
      </xdr:sp>
      <xdr:sp macro="" textlink="">
        <xdr:nvSpPr>
          <xdr:cNvPr id="23" name="テキスト ボックス 22"/>
          <xdr:cNvSpPr txBox="1"/>
        </xdr:nvSpPr>
        <xdr:spPr bwMode="auto">
          <a:xfrm>
            <a:off x="7548843" y="8837767"/>
            <a:ext cx="1749587" cy="701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latin typeface="ＭＳ ゴシック" pitchFamily="49" charset="-128"/>
                <a:ea typeface="ＭＳ ゴシック" pitchFamily="49" charset="-128"/>
                <a:cs typeface="Meiryo UI" pitchFamily="50" charset="-128"/>
              </a:rPr>
              <a:t>パワーコンディショナ</a:t>
            </a:r>
            <a:endParaRPr kumimoji="1" lang="en-US" altLang="ja-JP" sz="1100">
              <a:latin typeface="ＭＳ ゴシック" pitchFamily="49" charset="-128"/>
              <a:ea typeface="ＭＳ ゴシック" pitchFamily="49" charset="-128"/>
              <a:cs typeface="Meiryo UI" pitchFamily="50" charset="-128"/>
            </a:endParaRPr>
          </a:p>
          <a:p>
            <a:pPr algn="l"/>
            <a:r>
              <a:rPr kumimoji="1" lang="ja-JP" altLang="en-US" sz="1100">
                <a:latin typeface="ＭＳ ゴシック" pitchFamily="49" charset="-128"/>
                <a:ea typeface="ＭＳ ゴシック" pitchFamily="49" charset="-128"/>
                <a:cs typeface="Meiryo UI" pitchFamily="50" charset="-128"/>
              </a:rPr>
              <a:t>（</a:t>
            </a:r>
            <a:r>
              <a:rPr kumimoji="1" lang="en-US" altLang="ja-JP" sz="1100">
                <a:latin typeface="Times New Roman" pitchFamily="18" charset="0"/>
                <a:ea typeface="Meiryo UI" pitchFamily="50" charset="-128"/>
                <a:cs typeface="Times New Roman" pitchFamily="18" charset="0"/>
              </a:rPr>
              <a:t>PCS</a:t>
            </a:r>
            <a:r>
              <a:rPr kumimoji="1" lang="ja-JP" altLang="en-US" sz="1100">
                <a:latin typeface="ＭＳ ゴシック" pitchFamily="49" charset="-128"/>
                <a:ea typeface="ＭＳ ゴシック" pitchFamily="49" charset="-128"/>
                <a:cs typeface="Meiryo UI" pitchFamily="50" charset="-128"/>
              </a:rPr>
              <a:t>）</a:t>
            </a:r>
          </a:p>
        </xdr:txBody>
      </xdr:sp>
      <xdr:cxnSp macro="">
        <xdr:nvCxnSpPr>
          <xdr:cNvPr id="24" name="直線矢印コネクタ 23"/>
          <xdr:cNvCxnSpPr/>
        </xdr:nvCxnSpPr>
        <xdr:spPr bwMode="auto">
          <a:xfrm flipH="1" flipV="1">
            <a:off x="9147114" y="8164575"/>
            <a:ext cx="0" cy="578376"/>
          </a:xfrm>
          <a:prstGeom prst="straightConnector1">
            <a:avLst/>
          </a:prstGeom>
          <a:ln w="12700">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xdr:cNvSpPr txBox="1"/>
        </xdr:nvSpPr>
        <xdr:spPr bwMode="auto">
          <a:xfrm>
            <a:off x="7700159" y="8259391"/>
            <a:ext cx="1569900" cy="464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latin typeface="Times New Roman" pitchFamily="18" charset="0"/>
                <a:ea typeface="Meiryo UI" pitchFamily="50" charset="-128"/>
                <a:cs typeface="Times New Roman" pitchFamily="18" charset="0"/>
              </a:rPr>
              <a:t>PCS</a:t>
            </a:r>
            <a:r>
              <a:rPr kumimoji="1" lang="ja-JP" altLang="en-US" sz="1050">
                <a:latin typeface="ＭＳ ゴシック" pitchFamily="49" charset="-128"/>
                <a:ea typeface="ＭＳ ゴシック" pitchFamily="49" charset="-128"/>
                <a:cs typeface="Meiryo UI" pitchFamily="50" charset="-128"/>
              </a:rPr>
              <a:t>発電電流：</a:t>
            </a:r>
            <a:r>
              <a:rPr kumimoji="1" lang="en-US" altLang="ja-JP" sz="1100">
                <a:latin typeface="Times New Roman" pitchFamily="18" charset="0"/>
                <a:ea typeface="Meiryo UI" pitchFamily="50" charset="-128"/>
                <a:cs typeface="Times New Roman" pitchFamily="18" charset="0"/>
              </a:rPr>
              <a:t>Ign</a:t>
            </a:r>
            <a:endParaRPr kumimoji="1" lang="ja-JP" altLang="en-US" sz="1100">
              <a:latin typeface="Times New Roman" pitchFamily="18" charset="0"/>
              <a:ea typeface="Meiryo UI" pitchFamily="50" charset="-128"/>
              <a:cs typeface="Times New Roman" pitchFamily="18" charset="0"/>
            </a:endParaRPr>
          </a:p>
        </xdr:txBody>
      </xdr:sp>
      <xdr:cxnSp macro="">
        <xdr:nvCxnSpPr>
          <xdr:cNvPr id="26" name="直線コネクタ 25"/>
          <xdr:cNvCxnSpPr/>
        </xdr:nvCxnSpPr>
        <xdr:spPr bwMode="auto">
          <a:xfrm rot="5400000" flipV="1">
            <a:off x="12427434" y="6941453"/>
            <a:ext cx="1042972" cy="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テキスト ボックス 26"/>
          <xdr:cNvSpPr txBox="1"/>
        </xdr:nvSpPr>
        <xdr:spPr bwMode="auto">
          <a:xfrm>
            <a:off x="12911091" y="6647525"/>
            <a:ext cx="576891" cy="455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i="1" u="sng">
                <a:latin typeface="Times New Roman" pitchFamily="18" charset="0"/>
                <a:ea typeface="Meiryo UI" pitchFamily="50" charset="-128"/>
                <a:cs typeface="Times New Roman" pitchFamily="18" charset="0"/>
              </a:rPr>
              <a:t>Δ</a:t>
            </a:r>
            <a:r>
              <a:rPr kumimoji="1" lang="en-US" altLang="ja-JP" sz="1100" u="sng">
                <a:latin typeface="Times New Roman" pitchFamily="18" charset="0"/>
                <a:ea typeface="Meiryo UI" pitchFamily="50" charset="-128"/>
                <a:cs typeface="Times New Roman" pitchFamily="18" charset="0"/>
              </a:rPr>
              <a:t>Vs</a:t>
            </a:r>
            <a:endParaRPr kumimoji="1" lang="ja-JP" altLang="en-US" sz="1100" u="sng">
              <a:latin typeface="Times New Roman" pitchFamily="18" charset="0"/>
              <a:ea typeface="Meiryo UI" pitchFamily="50" charset="-128"/>
              <a:cs typeface="Times New Roman" pitchFamily="18" charset="0"/>
            </a:endParaRPr>
          </a:p>
        </xdr:txBody>
      </xdr:sp>
      <xdr:sp macro="" textlink="">
        <xdr:nvSpPr>
          <xdr:cNvPr id="28" name="テキスト ボックス 27"/>
          <xdr:cNvSpPr txBox="1"/>
        </xdr:nvSpPr>
        <xdr:spPr bwMode="auto">
          <a:xfrm>
            <a:off x="14386419" y="8183539"/>
            <a:ext cx="699835" cy="464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i="1" u="sng">
                <a:latin typeface="Times New Roman" pitchFamily="18" charset="0"/>
                <a:ea typeface="Meiryo UI" pitchFamily="50" charset="-128"/>
                <a:cs typeface="Times New Roman" pitchFamily="18" charset="0"/>
              </a:rPr>
              <a:t>Δ</a:t>
            </a:r>
            <a:r>
              <a:rPr kumimoji="1" lang="en-US" altLang="ja-JP" sz="1200" u="sng">
                <a:latin typeface="Times New Roman" pitchFamily="18" charset="0"/>
                <a:ea typeface="Meiryo UI" pitchFamily="50" charset="-128"/>
                <a:cs typeface="Times New Roman" pitchFamily="18" charset="0"/>
              </a:rPr>
              <a:t>Vn</a:t>
            </a:r>
            <a:endParaRPr kumimoji="1" lang="ja-JP" altLang="en-US" sz="1200" u="sng">
              <a:latin typeface="Times New Roman" pitchFamily="18" charset="0"/>
              <a:ea typeface="Meiryo UI" pitchFamily="50" charset="-128"/>
              <a:cs typeface="Times New Roman" pitchFamily="18" charset="0"/>
            </a:endParaRPr>
          </a:p>
        </xdr:txBody>
      </xdr:sp>
      <xdr:cxnSp macro="">
        <xdr:nvCxnSpPr>
          <xdr:cNvPr id="29" name="直線コネクタ 28"/>
          <xdr:cNvCxnSpPr/>
        </xdr:nvCxnSpPr>
        <xdr:spPr bwMode="auto">
          <a:xfrm rot="5400000" flipV="1">
            <a:off x="13907550" y="8491690"/>
            <a:ext cx="995564" cy="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bwMode="auto">
          <a:xfrm rot="5400000" flipV="1">
            <a:off x="13721103" y="7709460"/>
            <a:ext cx="2578986" cy="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1" name="テキスト ボックス 30"/>
          <xdr:cNvSpPr txBox="1"/>
        </xdr:nvSpPr>
        <xdr:spPr bwMode="auto">
          <a:xfrm>
            <a:off x="14859280" y="7425013"/>
            <a:ext cx="576891" cy="464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kumimoji="1" lang="en-US" altLang="ja-JP" sz="1200" i="1">
                <a:latin typeface="Times New Roman" pitchFamily="18" charset="0"/>
                <a:ea typeface="Meiryo UI" pitchFamily="50" charset="-128"/>
                <a:cs typeface="Times New Roman" pitchFamily="18" charset="0"/>
              </a:rPr>
              <a:t>Δ</a:t>
            </a:r>
            <a:r>
              <a:rPr kumimoji="1" lang="en-US" altLang="ja-JP" sz="1200">
                <a:latin typeface="Times New Roman" pitchFamily="18" charset="0"/>
                <a:ea typeface="Meiryo UI" pitchFamily="50" charset="-128"/>
                <a:cs typeface="Times New Roman" pitchFamily="18" charset="0"/>
              </a:rPr>
              <a:t>Vt</a:t>
            </a:r>
            <a:endParaRPr kumimoji="1" lang="ja-JP" altLang="en-US" sz="1200">
              <a:latin typeface="Times New Roman" pitchFamily="18" charset="0"/>
              <a:ea typeface="Meiryo UI" pitchFamily="50" charset="-128"/>
              <a:cs typeface="Times New Roman" pitchFamily="18" charset="0"/>
            </a:endParaRPr>
          </a:p>
        </xdr:txBody>
      </xdr:sp>
      <xdr:sp macro="" textlink="">
        <xdr:nvSpPr>
          <xdr:cNvPr id="32" name="正方形/長方形 31"/>
          <xdr:cNvSpPr/>
        </xdr:nvSpPr>
        <xdr:spPr bwMode="auto">
          <a:xfrm>
            <a:off x="7586672" y="6201891"/>
            <a:ext cx="7858956" cy="35461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3" name="テキスト ボックス 32"/>
          <xdr:cNvSpPr txBox="1"/>
        </xdr:nvSpPr>
        <xdr:spPr bwMode="auto">
          <a:xfrm>
            <a:off x="8031162" y="6078631"/>
            <a:ext cx="1295640" cy="27496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b="1" u="sng">
                <a:latin typeface="ＭＳ ゴシック" pitchFamily="49" charset="-128"/>
                <a:ea typeface="ＭＳ ゴシック" pitchFamily="49" charset="-128"/>
                <a:cs typeface="Meiryo UI" pitchFamily="50" charset="-128"/>
              </a:rPr>
              <a:t>配線概要図</a:t>
            </a:r>
          </a:p>
        </xdr:txBody>
      </xdr:sp>
      <xdr:cxnSp macro="">
        <xdr:nvCxnSpPr>
          <xdr:cNvPr id="34" name="カギ線コネクタ 33"/>
          <xdr:cNvCxnSpPr/>
        </xdr:nvCxnSpPr>
        <xdr:spPr bwMode="auto">
          <a:xfrm flipH="1">
            <a:off x="13383952" y="8515393"/>
            <a:ext cx="1295640" cy="910230"/>
          </a:xfrm>
          <a:prstGeom prst="bentConnector3">
            <a:avLst>
              <a:gd name="adj1" fmla="val 0"/>
            </a:avLst>
          </a:prstGeom>
          <a:ln w="952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35" name="グループ化 134"/>
          <xdr:cNvGrpSpPr>
            <a:grpSpLocks/>
          </xdr:cNvGrpSpPr>
        </xdr:nvGrpSpPr>
        <xdr:grpSpPr bwMode="auto">
          <a:xfrm>
            <a:off x="9020978" y="9281162"/>
            <a:ext cx="4493116" cy="312043"/>
            <a:chOff x="9111384" y="9200544"/>
            <a:chExt cx="4295597" cy="309628"/>
          </a:xfrm>
        </xdr:grpSpPr>
        <xdr:grpSp>
          <xdr:nvGrpSpPr>
            <xdr:cNvPr id="40" name="グループ化 122"/>
            <xdr:cNvGrpSpPr>
              <a:grpSpLocks/>
            </xdr:cNvGrpSpPr>
          </xdr:nvGrpSpPr>
          <xdr:grpSpPr bwMode="auto">
            <a:xfrm>
              <a:off x="9111384" y="9200544"/>
              <a:ext cx="4295597" cy="309628"/>
              <a:chOff x="17439496" y="4344457"/>
              <a:chExt cx="4396322" cy="313918"/>
            </a:xfrm>
          </xdr:grpSpPr>
          <xdr:sp macro="" textlink="$BA$9">
            <xdr:nvSpPr>
              <xdr:cNvPr id="42" name="テキスト ボックス 41"/>
              <xdr:cNvSpPr txBox="1"/>
            </xdr:nvSpPr>
            <xdr:spPr>
              <a:xfrm>
                <a:off x="19941062" y="4346709"/>
                <a:ext cx="656998" cy="314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fld id="{BA833C7D-D23C-4218-9296-4C0720EC8A67}" type="TxLink">
                  <a:rPr kumimoji="1" lang="en-US" altLang="en-US" sz="12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sp macro="" textlink="$AO$9">
            <xdr:nvSpPr>
              <xdr:cNvPr id="43" name="テキスト ボックス 42"/>
              <xdr:cNvSpPr txBox="1"/>
            </xdr:nvSpPr>
            <xdr:spPr>
              <a:xfrm>
                <a:off x="17442619" y="4346709"/>
                <a:ext cx="666251" cy="314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fld id="{259A0BD8-848B-4E11-8503-B2C063F051EC}" type="TxLink">
                  <a:rPr kumimoji="1" lang="en-US" altLang="en-US" sz="1200" b="1" i="0" u="sng" strike="noStrike">
                    <a:solidFill>
                      <a:srgbClr val="FF0000"/>
                    </a:solidFill>
                    <a:latin typeface="Times New Roman"/>
                    <a:cs typeface="Times New Roman"/>
                  </a:rPr>
                  <a:t> </a:t>
                </a:fld>
                <a:endParaRPr kumimoji="1" lang="en-US" altLang="en-US" sz="1100" b="1" i="0" u="sng" strike="noStrike">
                  <a:solidFill>
                    <a:srgbClr val="FF0000"/>
                  </a:solidFill>
                  <a:latin typeface="Times New Roman"/>
                  <a:cs typeface="Times New Roman"/>
                </a:endParaRPr>
              </a:p>
            </xdr:txBody>
          </xdr:sp>
          <xdr:sp macro="" textlink="$AS$9">
            <xdr:nvSpPr>
              <xdr:cNvPr id="44" name="テキスト ボックス 43"/>
              <xdr:cNvSpPr txBox="1"/>
            </xdr:nvSpPr>
            <xdr:spPr>
              <a:xfrm>
                <a:off x="18275434" y="4346709"/>
                <a:ext cx="656998" cy="314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fld id="{3AFA42D9-0950-470E-86B8-9302EC345606}" type="TxLink">
                  <a:rPr kumimoji="1" lang="en-US" altLang="en-US" sz="12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sp macro="" textlink="$AQ$9">
            <xdr:nvSpPr>
              <xdr:cNvPr id="45" name="テキスト ボックス 44"/>
              <xdr:cNvSpPr txBox="1"/>
            </xdr:nvSpPr>
            <xdr:spPr>
              <a:xfrm>
                <a:off x="17849773" y="4346709"/>
                <a:ext cx="666251" cy="314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fld id="{3FB18D93-6801-4283-B798-6539519AD502}" type="TxLink">
                  <a:rPr kumimoji="1" lang="en-US" altLang="en-US" sz="12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sp macro="" textlink="$AU$9">
            <xdr:nvSpPr>
              <xdr:cNvPr id="46" name="テキスト ボックス 45"/>
              <xdr:cNvSpPr txBox="1"/>
            </xdr:nvSpPr>
            <xdr:spPr>
              <a:xfrm>
                <a:off x="18691841" y="4346709"/>
                <a:ext cx="656998" cy="314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fld id="{E09B319F-7F79-444B-8D5B-723CE9614E5B}" type="TxLink">
                  <a:rPr kumimoji="1" lang="en-US" altLang="en-US" sz="12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sp macro="" textlink="$AW$9">
            <xdr:nvSpPr>
              <xdr:cNvPr id="47" name="テキスト ボックス 46"/>
              <xdr:cNvSpPr txBox="1"/>
            </xdr:nvSpPr>
            <xdr:spPr>
              <a:xfrm>
                <a:off x="19098994" y="4346709"/>
                <a:ext cx="666251" cy="314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fld id="{B628DE1C-3BD2-49D7-9955-5CAD1FE8CAF5}" type="TxLink">
                  <a:rPr kumimoji="1" lang="en-US" altLang="en-US" sz="12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sp macro="" textlink="$AY$9">
            <xdr:nvSpPr>
              <xdr:cNvPr id="48" name="テキスト ボックス 47"/>
              <xdr:cNvSpPr txBox="1"/>
            </xdr:nvSpPr>
            <xdr:spPr>
              <a:xfrm>
                <a:off x="19506148" y="4346709"/>
                <a:ext cx="666251" cy="314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fld id="{314AE087-5C03-4D4E-8E6B-BBFF67B65E67}" type="TxLink">
                  <a:rPr kumimoji="1" lang="en-US" altLang="en-US" sz="12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sp macro="" textlink="$BC$9">
            <xdr:nvSpPr>
              <xdr:cNvPr id="49" name="テキスト ボックス 48"/>
              <xdr:cNvSpPr txBox="1"/>
            </xdr:nvSpPr>
            <xdr:spPr>
              <a:xfrm>
                <a:off x="20348216" y="4346709"/>
                <a:ext cx="656998" cy="314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fld id="{1CAAD6CF-1AA6-4975-944A-F6A7E78BCB88}" type="TxLink">
                  <a:rPr kumimoji="1" lang="en-US" altLang="en-US" sz="12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sp macro="" textlink="$BE$9">
            <xdr:nvSpPr>
              <xdr:cNvPr id="50" name="テキスト ボックス 49"/>
              <xdr:cNvSpPr txBox="1"/>
            </xdr:nvSpPr>
            <xdr:spPr>
              <a:xfrm>
                <a:off x="20755370" y="4346709"/>
                <a:ext cx="666251" cy="314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fld id="{C47B753C-641E-40FB-B82F-E4D0A2441832}" type="TxLink">
                  <a:rPr kumimoji="1" lang="en-US" altLang="en-US" sz="12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sp macro="" textlink="$BG$9">
            <xdr:nvSpPr>
              <xdr:cNvPr id="51" name="テキスト ボックス 50"/>
              <xdr:cNvSpPr txBox="1"/>
            </xdr:nvSpPr>
            <xdr:spPr>
              <a:xfrm>
                <a:off x="21171777" y="4346709"/>
                <a:ext cx="666251" cy="314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fld id="{F4EEC947-05B9-4FD0-8DFF-51F24C73E762}" type="TxLink">
                  <a:rPr kumimoji="1" lang="en-US" altLang="en-US" sz="12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grpSp>
        <xdr:sp macro="" textlink="">
          <xdr:nvSpPr>
            <xdr:cNvPr id="41" name="正方形/長方形 40"/>
            <xdr:cNvSpPr/>
          </xdr:nvSpPr>
          <xdr:spPr>
            <a:xfrm>
              <a:off x="9268141" y="9230990"/>
              <a:ext cx="3996336" cy="254021"/>
            </a:xfrm>
            <a:prstGeom prst="rect">
              <a:avLst/>
            </a:prstGeom>
            <a:noFill/>
            <a:ln w="127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36" name="グループ化 138"/>
          <xdr:cNvGrpSpPr>
            <a:grpSpLocks/>
          </xdr:cNvGrpSpPr>
        </xdr:nvGrpSpPr>
        <xdr:grpSpPr bwMode="auto">
          <a:xfrm>
            <a:off x="12821032" y="6958381"/>
            <a:ext cx="677230" cy="313164"/>
            <a:chOff x="13118611" y="6961586"/>
            <a:chExt cx="659602" cy="312873"/>
          </a:xfrm>
        </xdr:grpSpPr>
        <xdr:sp macro="" textlink="$AO$10">
          <xdr:nvSpPr>
            <xdr:cNvPr id="38" name="テキスト ボックス 37"/>
            <xdr:cNvSpPr txBox="1"/>
          </xdr:nvSpPr>
          <xdr:spPr>
            <a:xfrm>
              <a:off x="13114215" y="6963620"/>
              <a:ext cx="663196" cy="312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fld id="{0B37D7AD-9C7D-4DA3-9F02-2EBBBDDA553E}" type="TxLink">
                <a:rPr kumimoji="1" lang="en-US" altLang="en-US" sz="11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sp macro="" textlink="">
          <xdr:nvSpPr>
            <xdr:cNvPr id="39" name="正方形/長方形 38"/>
            <xdr:cNvSpPr/>
          </xdr:nvSpPr>
          <xdr:spPr>
            <a:xfrm>
              <a:off x="13270803" y="7001511"/>
              <a:ext cx="368442" cy="265237"/>
            </a:xfrm>
            <a:prstGeom prst="rect">
              <a:avLst/>
            </a:prstGeom>
            <a:noFill/>
            <a:ln w="127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sp macro="" textlink="">
        <xdr:nvSpPr>
          <xdr:cNvPr id="37" name="テキスト ボックス 36"/>
          <xdr:cNvSpPr txBox="1"/>
        </xdr:nvSpPr>
        <xdr:spPr bwMode="auto">
          <a:xfrm>
            <a:off x="7596129" y="9207548"/>
            <a:ext cx="1749587" cy="407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ja-JP" altLang="en-US" sz="1100">
                <a:latin typeface="ＭＳ ゴシック" pitchFamily="49" charset="-128"/>
                <a:ea typeface="ＭＳ ゴシック" pitchFamily="49" charset="-128"/>
                <a:cs typeface="Meiryo UI" pitchFamily="50" charset="-128"/>
              </a:rPr>
              <a:t>運転力率</a:t>
            </a:r>
            <a:r>
              <a:rPr kumimoji="1" lang="en-US" altLang="ja-JP" sz="1100">
                <a:latin typeface="Times New Roman" pitchFamily="18" charset="0"/>
                <a:ea typeface="ＭＳ ゴシック" pitchFamily="49" charset="-128"/>
                <a:cs typeface="Times New Roman" pitchFamily="18" charset="0"/>
              </a:rPr>
              <a:t>1</a:t>
            </a:r>
            <a:r>
              <a:rPr kumimoji="1" lang="ja-JP" altLang="en-US" sz="1100">
                <a:latin typeface="ＭＳ ゴシック" pitchFamily="49" charset="-128"/>
                <a:ea typeface="ＭＳ ゴシック" pitchFamily="49" charset="-128"/>
                <a:cs typeface="Meiryo UI" pitchFamily="50" charset="-128"/>
              </a:rPr>
              <a:t>として計算</a:t>
            </a:r>
          </a:p>
        </xdr:txBody>
      </xdr:sp>
    </xdr:grpSp>
    <xdr:clientData/>
  </xdr:twoCellAnchor>
  <xdr:twoCellAnchor>
    <xdr:from>
      <xdr:col>30</xdr:col>
      <xdr:colOff>66675</xdr:colOff>
      <xdr:row>16</xdr:row>
      <xdr:rowOff>104775</xdr:rowOff>
    </xdr:from>
    <xdr:to>
      <xdr:col>30</xdr:col>
      <xdr:colOff>257175</xdr:colOff>
      <xdr:row>23</xdr:row>
      <xdr:rowOff>19050</xdr:rowOff>
    </xdr:to>
    <xdr:grpSp>
      <xdr:nvGrpSpPr>
        <xdr:cNvPr id="102" name="グループ化 113"/>
        <xdr:cNvGrpSpPr>
          <a:grpSpLocks/>
        </xdr:cNvGrpSpPr>
      </xdr:nvGrpSpPr>
      <xdr:grpSpPr bwMode="auto">
        <a:xfrm>
          <a:off x="7843557" y="4049246"/>
          <a:ext cx="190500" cy="1639980"/>
          <a:chOff x="8108496" y="4023632"/>
          <a:chExt cx="190500" cy="1628775"/>
        </a:xfrm>
      </xdr:grpSpPr>
      <xdr:grpSp>
        <xdr:nvGrpSpPr>
          <xdr:cNvPr id="103" name="グループ化 107"/>
          <xdr:cNvGrpSpPr>
            <a:grpSpLocks/>
          </xdr:cNvGrpSpPr>
        </xdr:nvGrpSpPr>
        <xdr:grpSpPr bwMode="auto">
          <a:xfrm>
            <a:off x="8118021" y="4023632"/>
            <a:ext cx="180975" cy="168729"/>
            <a:chOff x="7172739" y="3462131"/>
            <a:chExt cx="180000" cy="180000"/>
          </a:xfrm>
        </xdr:grpSpPr>
        <xdr:sp macro="" textlink="">
          <xdr:nvSpPr>
            <xdr:cNvPr id="110" name="正方形/長方形 106"/>
            <xdr:cNvSpPr>
              <a:spLocks noChangeAspect="1"/>
            </xdr:cNvSpPr>
          </xdr:nvSpPr>
          <xdr:spPr>
            <a:xfrm>
              <a:off x="7172739" y="3462131"/>
              <a:ext cx="180000" cy="180789"/>
            </a:xfrm>
            <a:prstGeom prst="rect">
              <a:avLst/>
            </a:prstGeom>
            <a:solidFill>
              <a:srgbClr val="FFFF99"/>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11" name="正方形/長方形 104"/>
            <xdr:cNvSpPr>
              <a:spLocks noChangeAspect="1"/>
            </xdr:cNvSpPr>
          </xdr:nvSpPr>
          <xdr:spPr>
            <a:xfrm>
              <a:off x="7201160" y="3482219"/>
              <a:ext cx="123158" cy="13057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104" name="グループ化 109"/>
          <xdr:cNvGrpSpPr>
            <a:grpSpLocks/>
          </xdr:cNvGrpSpPr>
        </xdr:nvGrpSpPr>
        <xdr:grpSpPr bwMode="auto">
          <a:xfrm>
            <a:off x="8108496" y="4401911"/>
            <a:ext cx="190500" cy="178253"/>
            <a:chOff x="7172739" y="3462131"/>
            <a:chExt cx="180000" cy="180000"/>
          </a:xfrm>
        </xdr:grpSpPr>
        <xdr:sp macro="" textlink="">
          <xdr:nvSpPr>
            <xdr:cNvPr id="108" name="正方形/長方形 107"/>
            <xdr:cNvSpPr>
              <a:spLocks noChangeAspect="1"/>
            </xdr:cNvSpPr>
          </xdr:nvSpPr>
          <xdr:spPr>
            <a:xfrm>
              <a:off x="7172739" y="3460431"/>
              <a:ext cx="180000" cy="180636"/>
            </a:xfrm>
            <a:prstGeom prst="rect">
              <a:avLst/>
            </a:prstGeom>
            <a:solidFill>
              <a:srgbClr val="FFFF99"/>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09" name="正方形/長方形 108"/>
            <xdr:cNvSpPr>
              <a:spLocks noChangeAspect="1"/>
            </xdr:cNvSpPr>
          </xdr:nvSpPr>
          <xdr:spPr>
            <a:xfrm>
              <a:off x="7199739" y="3488953"/>
              <a:ext cx="126000" cy="12359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nvGrpSpPr>
          <xdr:cNvPr id="105" name="グループ化 113"/>
          <xdr:cNvGrpSpPr>
            <a:grpSpLocks/>
          </xdr:cNvGrpSpPr>
        </xdr:nvGrpSpPr>
        <xdr:grpSpPr bwMode="auto">
          <a:xfrm>
            <a:off x="8108496" y="5474154"/>
            <a:ext cx="190500" cy="178253"/>
            <a:chOff x="7172739" y="3462131"/>
            <a:chExt cx="180000" cy="180000"/>
          </a:xfrm>
        </xdr:grpSpPr>
        <xdr:sp macro="" textlink="">
          <xdr:nvSpPr>
            <xdr:cNvPr id="106" name="正方形/長方形 105"/>
            <xdr:cNvSpPr>
              <a:spLocks noChangeAspect="1"/>
            </xdr:cNvSpPr>
          </xdr:nvSpPr>
          <xdr:spPr>
            <a:xfrm>
              <a:off x="7172739" y="3461495"/>
              <a:ext cx="180000" cy="180636"/>
            </a:xfrm>
            <a:prstGeom prst="rect">
              <a:avLst/>
            </a:prstGeom>
            <a:solidFill>
              <a:srgbClr val="FFFF99"/>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07" name="正方形/長方形 106"/>
            <xdr:cNvSpPr>
              <a:spLocks noChangeAspect="1"/>
            </xdr:cNvSpPr>
          </xdr:nvSpPr>
          <xdr:spPr>
            <a:xfrm>
              <a:off x="7199739" y="3490017"/>
              <a:ext cx="126000" cy="123593"/>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J74"/>
  <sheetViews>
    <sheetView tabSelected="1" zoomScale="85" zoomScaleNormal="85" zoomScaleSheetLayoutView="70" workbookViewId="0">
      <selection activeCell="W15" sqref="W15:X15"/>
    </sheetView>
  </sheetViews>
  <sheetFormatPr defaultRowHeight="13.5"/>
  <cols>
    <col min="1" max="4" width="4.625" customWidth="1"/>
    <col min="5" max="29" width="3.125" customWidth="1"/>
    <col min="30" max="30" width="6.625" style="4" customWidth="1"/>
    <col min="31" max="35" width="4.625" customWidth="1"/>
    <col min="36" max="40" width="2.875" customWidth="1"/>
    <col min="41" max="60" width="3.125" customWidth="1"/>
    <col min="61" max="66" width="2.875" customWidth="1"/>
  </cols>
  <sheetData>
    <row r="1" spans="1:62" ht="20.100000000000001" customHeight="1">
      <c r="A1" s="1" t="s">
        <v>0</v>
      </c>
      <c r="B1" s="1"/>
      <c r="C1" s="1"/>
      <c r="D1" s="1"/>
      <c r="E1" s="2" t="s">
        <v>1</v>
      </c>
      <c r="F1" s="3"/>
      <c r="G1" s="3"/>
      <c r="H1" s="3"/>
      <c r="I1" s="3"/>
      <c r="J1" s="3"/>
      <c r="K1" s="3"/>
      <c r="L1" s="3"/>
      <c r="M1" s="3"/>
      <c r="N1" s="3"/>
      <c r="O1" s="3"/>
      <c r="P1" s="3"/>
      <c r="Q1" s="3"/>
      <c r="AE1" s="5" t="s">
        <v>2</v>
      </c>
      <c r="AJ1" s="6"/>
      <c r="AO1" s="7"/>
    </row>
    <row r="2" spans="1:62" ht="20.100000000000001" customHeight="1">
      <c r="A2" s="8" t="s">
        <v>3</v>
      </c>
      <c r="B2" s="8"/>
      <c r="C2" s="8"/>
      <c r="D2" s="8"/>
      <c r="E2" s="9" t="s">
        <v>1</v>
      </c>
      <c r="F2" s="10"/>
      <c r="G2" s="10"/>
      <c r="H2" s="10"/>
      <c r="I2" s="10"/>
      <c r="J2" s="10"/>
      <c r="K2" s="10"/>
      <c r="L2" s="10"/>
      <c r="M2" s="10"/>
      <c r="N2" s="10"/>
      <c r="O2" s="10"/>
      <c r="P2" s="10"/>
      <c r="Q2" s="10"/>
      <c r="AE2" s="11" t="s">
        <v>4</v>
      </c>
      <c r="AI2" s="12"/>
      <c r="AJ2" s="6"/>
      <c r="AK2" s="6"/>
      <c r="AL2" s="6"/>
      <c r="AM2" s="6"/>
    </row>
    <row r="3" spans="1:62" ht="20.100000000000001" customHeight="1">
      <c r="A3" s="13"/>
      <c r="B3" s="4"/>
      <c r="C3" s="4"/>
      <c r="D3" s="4"/>
      <c r="E3" s="4"/>
      <c r="F3" s="4"/>
      <c r="G3" s="4"/>
      <c r="H3" s="4"/>
      <c r="I3" s="4"/>
      <c r="J3" s="4"/>
      <c r="K3" s="4"/>
      <c r="L3" s="4"/>
      <c r="M3" s="4"/>
      <c r="N3" s="4"/>
      <c r="O3" s="4"/>
      <c r="P3" s="4"/>
      <c r="Q3" s="4"/>
      <c r="R3" s="4"/>
      <c r="S3" s="4"/>
      <c r="T3" s="4"/>
      <c r="U3" s="4"/>
      <c r="V3" s="4"/>
      <c r="W3" s="4"/>
      <c r="X3" s="4"/>
      <c r="Y3" s="4"/>
      <c r="Z3" s="4"/>
      <c r="AA3" s="4"/>
      <c r="AB3" s="4"/>
      <c r="AC3" s="4"/>
      <c r="AE3" s="14" t="s">
        <v>5</v>
      </c>
    </row>
    <row r="4" spans="1:62" ht="20.100000000000001" customHeight="1">
      <c r="A4" s="15" t="s">
        <v>6</v>
      </c>
      <c r="B4" s="4"/>
      <c r="C4" s="4"/>
      <c r="D4" s="4"/>
      <c r="E4" s="4"/>
      <c r="F4" s="4"/>
      <c r="G4" s="4"/>
      <c r="H4" s="4"/>
      <c r="I4" s="4"/>
      <c r="J4" s="4"/>
      <c r="K4" s="4"/>
      <c r="L4" s="4"/>
      <c r="M4" s="4"/>
      <c r="N4" s="4"/>
      <c r="O4" s="4"/>
      <c r="P4" s="4"/>
      <c r="Q4" s="4"/>
      <c r="R4" s="4"/>
      <c r="S4" s="4"/>
      <c r="T4" s="4"/>
      <c r="U4" s="4"/>
      <c r="V4" s="4"/>
      <c r="W4" s="4"/>
      <c r="X4" s="4"/>
      <c r="Y4" s="4"/>
      <c r="Z4" s="4"/>
      <c r="AA4" s="4"/>
      <c r="AB4" s="4"/>
      <c r="AC4" s="4"/>
      <c r="AE4" s="14" t="s">
        <v>7</v>
      </c>
    </row>
    <row r="5" spans="1:62" ht="20.100000000000001" customHeight="1">
      <c r="A5" s="16" t="s">
        <v>8</v>
      </c>
      <c r="B5" s="4"/>
      <c r="C5" s="4"/>
      <c r="D5" s="4"/>
      <c r="E5" s="4"/>
      <c r="F5" s="4"/>
      <c r="G5" s="4"/>
      <c r="H5" s="4"/>
      <c r="I5" s="4"/>
      <c r="J5" s="4"/>
      <c r="K5" s="4"/>
      <c r="L5" s="4"/>
      <c r="M5" s="4"/>
      <c r="N5" s="4"/>
      <c r="O5" s="4"/>
      <c r="P5" s="4"/>
      <c r="Q5" s="4"/>
      <c r="R5" s="4"/>
      <c r="S5" s="4"/>
      <c r="T5" s="4"/>
      <c r="U5" s="4"/>
      <c r="V5" s="4"/>
      <c r="W5" s="4"/>
      <c r="X5" s="4"/>
      <c r="Y5" s="4"/>
      <c r="Z5" s="4"/>
      <c r="AA5" s="4"/>
      <c r="AB5" s="4"/>
      <c r="AC5" s="4"/>
      <c r="AE5" s="14" t="s">
        <v>9</v>
      </c>
    </row>
    <row r="6" spans="1:62" ht="20.100000000000001" customHeight="1">
      <c r="A6" s="17" t="s">
        <v>10</v>
      </c>
      <c r="B6" s="4"/>
      <c r="C6" s="4"/>
      <c r="D6" s="4"/>
      <c r="E6" s="4"/>
      <c r="F6" s="4"/>
      <c r="G6" s="4"/>
      <c r="H6" s="4"/>
      <c r="I6" s="4"/>
      <c r="J6" s="4"/>
      <c r="K6" s="4"/>
      <c r="L6" s="4"/>
      <c r="M6" s="4"/>
      <c r="N6" s="4"/>
      <c r="O6" s="4"/>
      <c r="P6" s="4"/>
      <c r="Q6" s="4"/>
      <c r="R6" s="4"/>
      <c r="S6" s="4"/>
      <c r="T6" s="4"/>
      <c r="U6" s="4"/>
      <c r="V6" s="4"/>
      <c r="W6" s="4"/>
      <c r="X6" s="4"/>
      <c r="Y6" s="4"/>
      <c r="Z6" s="4"/>
      <c r="AA6" s="4"/>
      <c r="AB6" s="4"/>
      <c r="AC6" s="4"/>
      <c r="AE6" s="18"/>
      <c r="AF6" s="19"/>
      <c r="AG6" s="19"/>
      <c r="AH6" s="19"/>
      <c r="AI6" s="19"/>
      <c r="AJ6" s="19"/>
      <c r="AK6" s="19"/>
      <c r="AL6" s="19"/>
      <c r="AM6" s="19"/>
      <c r="AN6" s="19"/>
      <c r="AO6" s="19"/>
    </row>
    <row r="7" spans="1:62" ht="20.100000000000001" customHeight="1">
      <c r="A7" s="17" t="s">
        <v>11</v>
      </c>
      <c r="B7" s="4"/>
      <c r="C7" s="4"/>
      <c r="D7" s="4"/>
      <c r="E7" s="4"/>
      <c r="F7" s="4"/>
      <c r="G7" s="4"/>
      <c r="H7" s="4"/>
      <c r="I7" s="4"/>
      <c r="J7" s="4"/>
      <c r="K7" s="4"/>
      <c r="L7" s="4"/>
      <c r="M7" s="4"/>
      <c r="N7" s="4"/>
      <c r="O7" s="4"/>
      <c r="P7" s="4"/>
      <c r="Q7" s="4"/>
      <c r="R7" s="4"/>
      <c r="S7" s="4"/>
      <c r="T7" s="4"/>
      <c r="U7" s="4"/>
      <c r="V7" s="4"/>
      <c r="W7" s="4"/>
      <c r="X7" s="4"/>
      <c r="Y7" s="4"/>
      <c r="Z7" s="4"/>
      <c r="AA7" s="4"/>
      <c r="AB7" s="4"/>
      <c r="AC7" s="4"/>
      <c r="AE7" s="11" t="s">
        <v>12</v>
      </c>
      <c r="AF7" s="19"/>
      <c r="AG7" s="19"/>
      <c r="AH7" s="19"/>
      <c r="AI7" s="19"/>
      <c r="AJ7" s="19"/>
      <c r="AK7" s="19"/>
      <c r="AL7" s="19"/>
      <c r="AM7" s="19"/>
      <c r="AN7" s="19"/>
      <c r="AO7" s="19"/>
      <c r="BH7" s="20" t="s">
        <v>13</v>
      </c>
    </row>
    <row r="8" spans="1:62" ht="20.100000000000001" customHeight="1">
      <c r="A8" s="21"/>
      <c r="B8" s="4"/>
      <c r="C8" s="4"/>
      <c r="D8" s="4"/>
      <c r="E8" s="4"/>
      <c r="F8" s="4"/>
      <c r="G8" s="4"/>
      <c r="H8" s="4"/>
      <c r="I8" s="4"/>
      <c r="J8" s="4"/>
      <c r="K8" s="4"/>
      <c r="L8" s="4"/>
      <c r="M8" s="4"/>
      <c r="N8" s="4"/>
      <c r="O8" s="4"/>
      <c r="P8" s="4"/>
      <c r="Q8" s="4"/>
      <c r="R8" s="4"/>
      <c r="S8" s="4"/>
      <c r="T8" s="4"/>
      <c r="U8" s="4"/>
      <c r="V8" s="4"/>
      <c r="W8" s="4"/>
      <c r="X8" s="4"/>
      <c r="Y8" s="4"/>
      <c r="Z8" s="4"/>
      <c r="AA8" s="4"/>
      <c r="AB8" s="4"/>
      <c r="AC8" s="4"/>
      <c r="AE8" s="22" t="s">
        <v>14</v>
      </c>
      <c r="AF8" s="23"/>
      <c r="AG8" s="23"/>
      <c r="AH8" s="23"/>
      <c r="AI8" s="23"/>
      <c r="AJ8" s="23"/>
      <c r="AK8" s="23"/>
      <c r="AL8" s="23"/>
      <c r="AM8" s="23"/>
      <c r="AN8" s="24"/>
      <c r="AO8" s="25">
        <v>1</v>
      </c>
      <c r="AP8" s="25"/>
      <c r="AQ8" s="25">
        <v>2</v>
      </c>
      <c r="AR8" s="25"/>
      <c r="AS8" s="25">
        <v>3</v>
      </c>
      <c r="AT8" s="25"/>
      <c r="AU8" s="25">
        <v>4</v>
      </c>
      <c r="AV8" s="25"/>
      <c r="AW8" s="25">
        <v>5</v>
      </c>
      <c r="AX8" s="25"/>
      <c r="AY8" s="25">
        <v>6</v>
      </c>
      <c r="AZ8" s="25"/>
      <c r="BA8" s="25">
        <v>7</v>
      </c>
      <c r="BB8" s="25"/>
      <c r="BC8" s="25">
        <v>8</v>
      </c>
      <c r="BD8" s="25"/>
      <c r="BE8" s="25">
        <v>9</v>
      </c>
      <c r="BF8" s="25"/>
      <c r="BG8" s="25">
        <v>10</v>
      </c>
      <c r="BH8" s="25"/>
    </row>
    <row r="9" spans="1:62" ht="20.100000000000001" customHeight="1">
      <c r="A9" s="16" t="s">
        <v>15</v>
      </c>
      <c r="B9" s="26"/>
      <c r="C9" s="26"/>
      <c r="D9" s="26"/>
      <c r="E9" s="26"/>
      <c r="F9" s="26"/>
      <c r="H9" s="16" t="s">
        <v>16</v>
      </c>
      <c r="I9" s="26"/>
      <c r="J9" s="26"/>
      <c r="K9" s="26"/>
      <c r="L9" s="26"/>
      <c r="M9" s="26"/>
      <c r="N9" s="26"/>
      <c r="O9" s="26"/>
      <c r="P9" s="26"/>
      <c r="Q9" s="26"/>
      <c r="R9" s="26"/>
      <c r="S9" s="26"/>
      <c r="T9" s="26"/>
      <c r="U9" s="26"/>
      <c r="V9" s="26"/>
      <c r="W9" s="26"/>
      <c r="X9" s="26"/>
      <c r="Y9" s="26"/>
      <c r="Z9" s="26"/>
      <c r="AA9" s="26"/>
      <c r="AB9" s="26"/>
      <c r="AC9" s="26"/>
      <c r="AE9" s="27" t="s">
        <v>17</v>
      </c>
      <c r="AF9" s="27"/>
      <c r="AG9" s="27"/>
      <c r="AH9" s="27"/>
      <c r="AI9" s="27"/>
      <c r="AJ9" s="27"/>
      <c r="AK9" s="27"/>
      <c r="AL9" s="27"/>
      <c r="AM9" s="27"/>
      <c r="AN9" s="27"/>
      <c r="AO9" s="28" t="str">
        <f>IF(E19="","",IF(G40="","",ROUND($N$28*G40*E19,1)))</f>
        <v/>
      </c>
      <c r="AP9" s="28"/>
      <c r="AQ9" s="29" t="str">
        <f>IF(G19="","",IF(I40="","",ROUND($N$28*I40*G19,1)))</f>
        <v/>
      </c>
      <c r="AR9" s="30"/>
      <c r="AS9" s="29" t="str">
        <f>IF(I19="","",IF(K40="","",ROUND($N$28*K40*I19,1)))</f>
        <v/>
      </c>
      <c r="AT9" s="30"/>
      <c r="AU9" s="29" t="str">
        <f>IF(K19="","",IF(M40="","",ROUND($N$28*M40*K19,1)))</f>
        <v/>
      </c>
      <c r="AV9" s="30"/>
      <c r="AW9" s="29" t="str">
        <f>IF(M19="","",IF(O40="","",ROUND($N$28*O40*M19,1)))</f>
        <v/>
      </c>
      <c r="AX9" s="30"/>
      <c r="AY9" s="29" t="str">
        <f>IF(O19="","",IF(Q40="","",ROUND($N$28*Q40*O19,1)))</f>
        <v/>
      </c>
      <c r="AZ9" s="30"/>
      <c r="BA9" s="29" t="str">
        <f>IF(Q19="","",IF(S40="","",ROUND($N$28*S40*Q19,1)))</f>
        <v/>
      </c>
      <c r="BB9" s="30"/>
      <c r="BC9" s="29" t="str">
        <f>IF(S19="","",IF(U40="","",ROUND($N$28*U40*S19,1)))</f>
        <v/>
      </c>
      <c r="BD9" s="30"/>
      <c r="BE9" s="29" t="str">
        <f>IF(U19="","",IF(W40="","",ROUND($N$28*W40*U19,1)))</f>
        <v/>
      </c>
      <c r="BF9" s="30"/>
      <c r="BG9" s="29" t="str">
        <f>IF(W19="","",IF(Y40="","",ROUND($N$28*Y40*W19,1)))</f>
        <v/>
      </c>
      <c r="BH9" s="30"/>
    </row>
    <row r="10" spans="1:62" ht="20.100000000000001" customHeight="1">
      <c r="A10" s="31" t="s">
        <v>18</v>
      </c>
      <c r="B10" s="31"/>
      <c r="C10" s="32" t="s">
        <v>19</v>
      </c>
      <c r="D10" s="32"/>
      <c r="E10" s="32" t="s">
        <v>20</v>
      </c>
      <c r="F10" s="32"/>
      <c r="G10" s="32" t="s">
        <v>21</v>
      </c>
      <c r="H10" s="32"/>
      <c r="I10" s="32" t="s">
        <v>22</v>
      </c>
      <c r="J10" s="32"/>
      <c r="K10" s="32" t="s">
        <v>23</v>
      </c>
      <c r="L10" s="32"/>
      <c r="M10" s="32" t="s">
        <v>24</v>
      </c>
      <c r="N10" s="32"/>
      <c r="O10" s="32" t="s">
        <v>25</v>
      </c>
      <c r="P10" s="32"/>
      <c r="Q10" s="32" t="s">
        <v>26</v>
      </c>
      <c r="R10" s="32"/>
      <c r="S10" s="32" t="s">
        <v>27</v>
      </c>
      <c r="T10" s="32"/>
      <c r="U10" s="32" t="s">
        <v>28</v>
      </c>
      <c r="V10" s="32"/>
      <c r="W10" s="32" t="s">
        <v>29</v>
      </c>
      <c r="X10" s="32"/>
      <c r="Y10" s="32" t="s">
        <v>30</v>
      </c>
      <c r="Z10" s="32"/>
      <c r="AA10" s="32" t="s">
        <v>31</v>
      </c>
      <c r="AB10" s="32"/>
      <c r="AC10" s="4"/>
      <c r="AE10" s="27" t="s">
        <v>32</v>
      </c>
      <c r="AF10" s="27"/>
      <c r="AG10" s="27"/>
      <c r="AH10" s="27"/>
      <c r="AI10" s="27"/>
      <c r="AJ10" s="27"/>
      <c r="AK10" s="27"/>
      <c r="AL10" s="27"/>
      <c r="AM10" s="27"/>
      <c r="AN10" s="27"/>
      <c r="AO10" s="33" t="str">
        <f>IF(E24="","",IF(G41="","",ROUND($N$28*G41*E24,1)))</f>
        <v/>
      </c>
      <c r="AP10" s="34"/>
      <c r="AQ10" s="34"/>
      <c r="AR10" s="34"/>
      <c r="AS10" s="34"/>
      <c r="AT10" s="34"/>
      <c r="AU10" s="34"/>
      <c r="AV10" s="34"/>
      <c r="AW10" s="34"/>
      <c r="AX10" s="34"/>
      <c r="AY10" s="34"/>
      <c r="AZ10" s="34"/>
      <c r="BA10" s="34"/>
      <c r="BB10" s="34"/>
      <c r="BC10" s="34"/>
      <c r="BD10" s="34"/>
      <c r="BE10" s="34"/>
      <c r="BF10" s="34"/>
      <c r="BG10" s="34"/>
      <c r="BH10" s="35"/>
    </row>
    <row r="11" spans="1:62" ht="20.100000000000001" customHeight="1">
      <c r="A11" s="36" t="s">
        <v>33</v>
      </c>
      <c r="B11" s="36"/>
      <c r="C11" s="37">
        <v>5.65</v>
      </c>
      <c r="D11" s="37"/>
      <c r="E11" s="37">
        <v>3.35</v>
      </c>
      <c r="F11" s="37"/>
      <c r="G11" s="37">
        <v>2.21</v>
      </c>
      <c r="H11" s="37"/>
      <c r="I11" s="37">
        <v>3.33</v>
      </c>
      <c r="J11" s="37"/>
      <c r="K11" s="37">
        <v>2.31</v>
      </c>
      <c r="L11" s="37"/>
      <c r="M11" s="37">
        <v>1.3</v>
      </c>
      <c r="N11" s="37"/>
      <c r="O11" s="37">
        <v>0.82399999999999995</v>
      </c>
      <c r="P11" s="37"/>
      <c r="Q11" s="37">
        <v>0.48699999999999999</v>
      </c>
      <c r="R11" s="37"/>
      <c r="S11" s="37">
        <v>0.30299999999999999</v>
      </c>
      <c r="T11" s="37"/>
      <c r="U11" s="37">
        <v>0.18</v>
      </c>
      <c r="V11" s="37"/>
      <c r="W11" s="37">
        <v>0.11799999999999999</v>
      </c>
      <c r="X11" s="37"/>
      <c r="Y11" s="37">
        <v>9.2200000000000004E-2</v>
      </c>
      <c r="Z11" s="37"/>
      <c r="AA11" s="37">
        <v>7.22E-2</v>
      </c>
      <c r="AB11" s="37"/>
      <c r="AC11" s="4"/>
      <c r="AE11" s="27" t="s">
        <v>34</v>
      </c>
      <c r="AF11" s="27"/>
      <c r="AG11" s="27"/>
      <c r="AH11" s="27"/>
      <c r="AI11" s="27"/>
      <c r="AJ11" s="27"/>
      <c r="AK11" s="27"/>
      <c r="AL11" s="27"/>
      <c r="AM11" s="27"/>
      <c r="AN11" s="27"/>
      <c r="AO11" s="28" t="str">
        <f>IF(AO9="","",IF($AO$10="","",AO9+$AO$10))</f>
        <v/>
      </c>
      <c r="AP11" s="28"/>
      <c r="AQ11" s="28" t="str">
        <f>IF(AQ9="","",IF($AO$10="","",AQ9+$AO$10))</f>
        <v/>
      </c>
      <c r="AR11" s="28"/>
      <c r="AS11" s="28" t="str">
        <f>IF(AS9="","",IF($AO$10="","",AS9+$AO$10))</f>
        <v/>
      </c>
      <c r="AT11" s="28"/>
      <c r="AU11" s="28" t="str">
        <f>IF(AU9="","",IF($AO$10="","",AU9+$AO$10))</f>
        <v/>
      </c>
      <c r="AV11" s="28"/>
      <c r="AW11" s="28" t="str">
        <f>IF(AW9="","",IF($AO$10="","",AW9+$AO$10))</f>
        <v/>
      </c>
      <c r="AX11" s="28"/>
      <c r="AY11" s="28" t="str">
        <f>IF(AY9="","",IF($AO$10="","",AY9+$AO$10))</f>
        <v/>
      </c>
      <c r="AZ11" s="28"/>
      <c r="BA11" s="28" t="str">
        <f>IF(BA9="","",IF($AO$10="","",BA9+$AO$10))</f>
        <v/>
      </c>
      <c r="BB11" s="28"/>
      <c r="BC11" s="28" t="str">
        <f>IF(BC9="","",IF($AO$10="","",BC9+$AO$10))</f>
        <v/>
      </c>
      <c r="BD11" s="28"/>
      <c r="BE11" s="28" t="str">
        <f>IF(BE9="","",IF($AO$10="","",BE9+$AO$10))</f>
        <v/>
      </c>
      <c r="BF11" s="28"/>
      <c r="BG11" s="28" t="str">
        <f>IF(BG9="","",IF($AO$10="","",BG9+$AO$10))</f>
        <v/>
      </c>
      <c r="BH11" s="28"/>
    </row>
    <row r="12" spans="1:62" ht="20.100000000000001" customHeight="1">
      <c r="A12" s="2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F12" s="19"/>
      <c r="AG12" s="19"/>
      <c r="AH12" s="19"/>
      <c r="AI12" s="19"/>
      <c r="AJ12" s="38"/>
      <c r="AK12" s="19"/>
      <c r="AL12" s="19"/>
      <c r="AM12" s="19"/>
      <c r="AN12" s="19"/>
      <c r="AO12" s="19"/>
    </row>
    <row r="13" spans="1:62" ht="20.100000000000001" customHeight="1">
      <c r="A13" s="16" t="s">
        <v>35</v>
      </c>
      <c r="B13" s="4"/>
      <c r="C13" s="4"/>
      <c r="D13" s="4"/>
      <c r="E13" s="16" t="s">
        <v>36</v>
      </c>
      <c r="F13" s="4"/>
      <c r="G13" s="4"/>
      <c r="H13" s="4"/>
      <c r="I13" s="4"/>
      <c r="J13" s="4"/>
      <c r="K13" s="4"/>
      <c r="L13" s="4"/>
      <c r="M13" s="4"/>
      <c r="N13" s="4"/>
      <c r="O13" s="4"/>
      <c r="P13" s="4"/>
      <c r="Q13" s="4"/>
      <c r="R13" s="4"/>
      <c r="S13" s="4"/>
      <c r="T13" s="4"/>
      <c r="U13" s="4"/>
      <c r="V13" s="4"/>
      <c r="W13" s="4"/>
      <c r="X13" s="4"/>
      <c r="Y13" s="4"/>
      <c r="Z13" s="4"/>
      <c r="AA13" s="4"/>
      <c r="AB13" s="4"/>
      <c r="AC13" s="4"/>
      <c r="AE13" s="11" t="s">
        <v>37</v>
      </c>
      <c r="AI13" s="39"/>
    </row>
    <row r="14" spans="1:62" ht="20.100000000000001" customHeight="1">
      <c r="A14" s="40" t="s">
        <v>14</v>
      </c>
      <c r="B14" s="40"/>
      <c r="C14" s="40"/>
      <c r="D14" s="40"/>
      <c r="E14" s="25">
        <v>1</v>
      </c>
      <c r="F14" s="25"/>
      <c r="G14" s="25">
        <v>2</v>
      </c>
      <c r="H14" s="25"/>
      <c r="I14" s="25">
        <v>3</v>
      </c>
      <c r="J14" s="25"/>
      <c r="K14" s="25">
        <v>4</v>
      </c>
      <c r="L14" s="25"/>
      <c r="M14" s="25">
        <v>5</v>
      </c>
      <c r="N14" s="25"/>
      <c r="O14" s="25">
        <v>6</v>
      </c>
      <c r="P14" s="25"/>
      <c r="Q14" s="25">
        <v>7</v>
      </c>
      <c r="R14" s="25"/>
      <c r="S14" s="25">
        <v>8</v>
      </c>
      <c r="T14" s="25"/>
      <c r="U14" s="25">
        <v>9</v>
      </c>
      <c r="V14" s="25"/>
      <c r="W14" s="25">
        <v>10</v>
      </c>
      <c r="X14" s="25"/>
      <c r="Y14" s="4"/>
      <c r="Z14" s="4"/>
      <c r="AA14" s="4"/>
      <c r="AB14" s="4"/>
      <c r="AC14" s="4"/>
      <c r="AE14" s="41"/>
      <c r="AF14" s="42" t="str">
        <f>IF(SUM(AO11:BH11)=0,"",IF(MAX(AO11:BH11)/V28&gt;0.02,"簡易計算の結果、逆潮流による電圧上昇値が標準電圧の2％を超えています。","簡易計算の結果、逆潮流による電圧上昇値が標準電圧の2％以内となります。"))</f>
        <v/>
      </c>
      <c r="AG14" s="43"/>
      <c r="AH14" s="43"/>
      <c r="AI14" s="43"/>
      <c r="AJ14" s="43"/>
      <c r="AK14" s="43"/>
      <c r="AL14" s="43"/>
      <c r="AM14" s="43"/>
      <c r="AN14" s="43"/>
      <c r="AO14" s="43"/>
      <c r="AP14" s="43"/>
      <c r="AQ14" s="43"/>
      <c r="AR14" s="43"/>
      <c r="AS14" s="43"/>
      <c r="AT14" s="43"/>
      <c r="AU14" s="43"/>
      <c r="AV14" s="43"/>
      <c r="AW14" s="43"/>
      <c r="AX14" s="43"/>
      <c r="AY14" s="43"/>
      <c r="AZ14" s="43"/>
      <c r="BA14" s="43"/>
      <c r="BB14" s="43"/>
      <c r="BC14" s="44"/>
      <c r="BD14" s="41"/>
      <c r="BE14" s="41"/>
      <c r="BF14" s="41"/>
      <c r="BG14" s="41"/>
      <c r="BH14" s="41"/>
      <c r="BI14" s="41"/>
    </row>
    <row r="15" spans="1:62" ht="20.100000000000001" customHeight="1">
      <c r="A15" s="45" t="s">
        <v>38</v>
      </c>
      <c r="B15" s="40" t="s">
        <v>39</v>
      </c>
      <c r="C15" s="46" t="s">
        <v>40</v>
      </c>
      <c r="D15" s="46"/>
      <c r="E15" s="47"/>
      <c r="F15" s="48"/>
      <c r="G15" s="47"/>
      <c r="H15" s="48"/>
      <c r="I15" s="47"/>
      <c r="J15" s="48"/>
      <c r="K15" s="47"/>
      <c r="L15" s="48"/>
      <c r="M15" s="47"/>
      <c r="N15" s="48"/>
      <c r="O15" s="47"/>
      <c r="P15" s="48"/>
      <c r="Q15" s="47"/>
      <c r="R15" s="48"/>
      <c r="S15" s="47"/>
      <c r="T15" s="48"/>
      <c r="U15" s="47"/>
      <c r="V15" s="48"/>
      <c r="W15" s="47"/>
      <c r="X15" s="48"/>
      <c r="Y15" s="4"/>
      <c r="Z15" s="4"/>
      <c r="AA15" s="4"/>
      <c r="AB15" s="4"/>
      <c r="AC15" s="4"/>
      <c r="AE15" s="49" t="s">
        <v>41</v>
      </c>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row>
    <row r="16" spans="1:62" ht="20.100000000000001" customHeight="1">
      <c r="A16" s="45"/>
      <c r="B16" s="40"/>
      <c r="C16" s="51" t="s">
        <v>42</v>
      </c>
      <c r="D16" s="51"/>
      <c r="E16" s="52"/>
      <c r="F16" s="53"/>
      <c r="G16" s="52"/>
      <c r="H16" s="53"/>
      <c r="I16" s="52"/>
      <c r="J16" s="53"/>
      <c r="K16" s="52"/>
      <c r="L16" s="53"/>
      <c r="M16" s="52"/>
      <c r="N16" s="53"/>
      <c r="O16" s="52"/>
      <c r="P16" s="53"/>
      <c r="Q16" s="52"/>
      <c r="R16" s="53"/>
      <c r="S16" s="52"/>
      <c r="T16" s="53"/>
      <c r="U16" s="52"/>
      <c r="V16" s="53"/>
      <c r="W16" s="52"/>
      <c r="X16" s="53"/>
      <c r="Y16" s="4"/>
      <c r="Z16" s="4"/>
      <c r="AA16" s="4"/>
      <c r="AB16" s="4"/>
      <c r="AC16" s="4"/>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62" ht="20.100000000000001" customHeight="1">
      <c r="A17" s="45"/>
      <c r="B17" s="40" t="s">
        <v>43</v>
      </c>
      <c r="C17" s="46" t="s">
        <v>40</v>
      </c>
      <c r="D17" s="46"/>
      <c r="E17" s="54"/>
      <c r="F17" s="54"/>
      <c r="G17" s="54"/>
      <c r="H17" s="54"/>
      <c r="I17" s="54"/>
      <c r="J17" s="54"/>
      <c r="K17" s="54"/>
      <c r="L17" s="54"/>
      <c r="M17" s="54"/>
      <c r="N17" s="54"/>
      <c r="O17" s="54"/>
      <c r="P17" s="54"/>
      <c r="Q17" s="54"/>
      <c r="R17" s="54"/>
      <c r="S17" s="54"/>
      <c r="T17" s="54"/>
      <c r="U17" s="54"/>
      <c r="V17" s="54"/>
      <c r="W17" s="54"/>
      <c r="X17" s="54"/>
      <c r="Y17" s="4"/>
      <c r="Z17" s="4"/>
      <c r="AA17" s="4"/>
      <c r="AB17" s="4"/>
      <c r="AC17" s="4"/>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50"/>
    </row>
    <row r="18" spans="1:62" ht="20.100000000000001" customHeight="1">
      <c r="A18" s="45"/>
      <c r="B18" s="40"/>
      <c r="C18" s="51" t="s">
        <v>42</v>
      </c>
      <c r="D18" s="51"/>
      <c r="E18" s="55"/>
      <c r="F18" s="56"/>
      <c r="G18" s="55"/>
      <c r="H18" s="56"/>
      <c r="I18" s="55"/>
      <c r="J18" s="56"/>
      <c r="K18" s="55"/>
      <c r="L18" s="56"/>
      <c r="M18" s="55"/>
      <c r="N18" s="56"/>
      <c r="O18" s="55"/>
      <c r="P18" s="56"/>
      <c r="Q18" s="55"/>
      <c r="R18" s="56"/>
      <c r="S18" s="55"/>
      <c r="T18" s="56"/>
      <c r="U18" s="55"/>
      <c r="V18" s="56"/>
      <c r="W18" s="55"/>
      <c r="X18" s="56"/>
      <c r="Y18" s="4"/>
      <c r="Z18" s="4"/>
      <c r="AA18" s="4"/>
      <c r="AB18" s="4"/>
      <c r="AC18" s="4"/>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50"/>
    </row>
    <row r="19" spans="1:62" ht="20.100000000000001" customHeight="1">
      <c r="A19" s="45"/>
      <c r="B19" s="57" t="s">
        <v>44</v>
      </c>
      <c r="C19" s="57"/>
      <c r="D19" s="57"/>
      <c r="E19" s="58" t="str">
        <f>IF(E15="","",(HLOOKUP(E15,$C$10:$AB$11,2,FALSE)*E16+IF(ISNA(HLOOKUP(E17,$C$10:$AB$11,2,FALSE)),0,HLOOKUP(E17,$C$10:$AB$11,2,FALSE)*E18))/1000)</f>
        <v/>
      </c>
      <c r="F19" s="59"/>
      <c r="G19" s="58" t="str">
        <f>IF(G15="","",(HLOOKUP(G15,$C$10:$AB$11,2,FALSE)*G16+IF(ISNA(HLOOKUP(G17,$C$10:$AB$11,2,FALSE)),0,HLOOKUP(G17,$C$10:$AB$11,2,FALSE)*G18))/1000)</f>
        <v/>
      </c>
      <c r="H19" s="59"/>
      <c r="I19" s="58" t="str">
        <f>IF(I15="","",(HLOOKUP(I15,$C$10:$AB$11,2,FALSE)*I16+IF(ISNA(HLOOKUP(I17,$C$10:$AB$11,2,FALSE)),0,HLOOKUP(I17,$C$10:$AB$11,2,FALSE)*I18))/1000)</f>
        <v/>
      </c>
      <c r="J19" s="59"/>
      <c r="K19" s="58" t="str">
        <f>IF(K15="","",(HLOOKUP(K15,$C$10:$AB$11,2,FALSE)*K16+IF(ISNA(HLOOKUP(K17,$C$10:$AB$11,2,FALSE)),0,HLOOKUP(K17,$C$10:$AB$11,2,FALSE)*K18))/1000)</f>
        <v/>
      </c>
      <c r="L19" s="59"/>
      <c r="M19" s="58" t="str">
        <f>IF(M15="","",(HLOOKUP(M15,$C$10:$AB$11,2,FALSE)*M16+IF(ISNA(HLOOKUP(M17,$C$10:$AB$11,2,FALSE)),0,HLOOKUP(M17,$C$10:$AB$11,2,FALSE)*M18))/1000)</f>
        <v/>
      </c>
      <c r="N19" s="59"/>
      <c r="O19" s="58" t="str">
        <f>IF(O15="","",(HLOOKUP(O15,$C$10:$AB$11,2,FALSE)*O16+IF(ISNA(HLOOKUP(O17,$C$10:$AB$11,2,FALSE)),0,HLOOKUP(O17,$C$10:$AB$11,2,FALSE)*O18))/1000)</f>
        <v/>
      </c>
      <c r="P19" s="59"/>
      <c r="Q19" s="58" t="str">
        <f>IF(Q15="","",(HLOOKUP(Q15,$C$10:$AB$11,2,FALSE)*Q16+IF(ISNA(HLOOKUP(Q17,$C$10:$AB$11,2,FALSE)),0,HLOOKUP(Q17,$C$10:$AB$11,2,FALSE)*Q18))/1000)</f>
        <v/>
      </c>
      <c r="R19" s="59"/>
      <c r="S19" s="58" t="str">
        <f>IF(S15="","",(HLOOKUP(S15,$C$10:$AB$11,2,FALSE)*S16+IF(ISNA(HLOOKUP(S17,$C$10:$AB$11,2,FALSE)),0,HLOOKUP(S17,$C$10:$AB$11,2,FALSE)*S18))/1000)</f>
        <v/>
      </c>
      <c r="T19" s="59"/>
      <c r="U19" s="58" t="str">
        <f>IF(U15="","",(HLOOKUP(U15,$C$10:$AB$11,2,FALSE)*U16+IF(ISNA(HLOOKUP(U17,$C$10:$AB$11,2,FALSE)),0,HLOOKUP(U17,$C$10:$AB$11,2,FALSE)*U18))/1000)</f>
        <v/>
      </c>
      <c r="V19" s="59"/>
      <c r="W19" s="58" t="str">
        <f>IF(W15="","",(HLOOKUP(W15,$C$10:$AB$11,2,FALSE)*W16+IF(ISNA(HLOOKUP(W17,$C$10:$AB$11,2,FALSE)),0,HLOOKUP(W17,$C$10:$AB$11,2,FALSE)*W18))/1000)</f>
        <v/>
      </c>
      <c r="X19" s="59"/>
      <c r="Y19" s="4"/>
      <c r="Z19" s="4"/>
      <c r="AA19" s="4"/>
      <c r="AB19" s="4"/>
      <c r="AC19" s="4"/>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50"/>
    </row>
    <row r="20" spans="1:62" ht="20.100000000000001" customHeight="1">
      <c r="A20" s="45" t="s">
        <v>45</v>
      </c>
      <c r="B20" s="24" t="s">
        <v>39</v>
      </c>
      <c r="C20" s="60" t="s">
        <v>40</v>
      </c>
      <c r="D20" s="61"/>
      <c r="E20" s="47"/>
      <c r="F20" s="62"/>
      <c r="G20" s="62"/>
      <c r="H20" s="62"/>
      <c r="I20" s="62"/>
      <c r="J20" s="62"/>
      <c r="K20" s="62"/>
      <c r="L20" s="62"/>
      <c r="M20" s="62"/>
      <c r="N20" s="62"/>
      <c r="O20" s="62"/>
      <c r="P20" s="62"/>
      <c r="Q20" s="62"/>
      <c r="R20" s="62"/>
      <c r="S20" s="62"/>
      <c r="T20" s="62"/>
      <c r="U20" s="62"/>
      <c r="V20" s="62"/>
      <c r="W20" s="62"/>
      <c r="X20" s="48"/>
      <c r="Y20" s="4"/>
      <c r="Z20" s="4"/>
      <c r="AA20" s="4"/>
      <c r="AB20" s="4"/>
      <c r="AC20" s="4"/>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50"/>
    </row>
    <row r="21" spans="1:62" ht="20.100000000000001" customHeight="1">
      <c r="A21" s="45"/>
      <c r="B21" s="24"/>
      <c r="C21" s="51" t="s">
        <v>42</v>
      </c>
      <c r="D21" s="51"/>
      <c r="E21" s="52"/>
      <c r="F21" s="63"/>
      <c r="G21" s="63"/>
      <c r="H21" s="63"/>
      <c r="I21" s="63"/>
      <c r="J21" s="63"/>
      <c r="K21" s="63"/>
      <c r="L21" s="63"/>
      <c r="M21" s="63"/>
      <c r="N21" s="63"/>
      <c r="O21" s="63"/>
      <c r="P21" s="63"/>
      <c r="Q21" s="63"/>
      <c r="R21" s="63"/>
      <c r="S21" s="63"/>
      <c r="T21" s="63"/>
      <c r="U21" s="63"/>
      <c r="V21" s="63"/>
      <c r="W21" s="63"/>
      <c r="X21" s="53"/>
      <c r="Y21" s="4"/>
      <c r="Z21" s="4"/>
      <c r="AA21" s="4"/>
      <c r="AB21" s="4"/>
      <c r="AC21" s="4"/>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50"/>
    </row>
    <row r="22" spans="1:62" ht="20.100000000000001" customHeight="1">
      <c r="A22" s="45"/>
      <c r="B22" s="40" t="s">
        <v>43</v>
      </c>
      <c r="C22" s="60" t="s">
        <v>40</v>
      </c>
      <c r="D22" s="61"/>
      <c r="E22" s="64"/>
      <c r="F22" s="65"/>
      <c r="G22" s="65"/>
      <c r="H22" s="65"/>
      <c r="I22" s="65"/>
      <c r="J22" s="65"/>
      <c r="K22" s="65"/>
      <c r="L22" s="65"/>
      <c r="M22" s="65"/>
      <c r="N22" s="65"/>
      <c r="O22" s="65"/>
      <c r="P22" s="65"/>
      <c r="Q22" s="65"/>
      <c r="R22" s="65"/>
      <c r="S22" s="65"/>
      <c r="T22" s="65"/>
      <c r="U22" s="65"/>
      <c r="V22" s="65"/>
      <c r="W22" s="65"/>
      <c r="X22" s="66"/>
      <c r="Y22" s="4"/>
      <c r="Z22" s="4"/>
      <c r="AA22" s="4"/>
      <c r="AB22" s="4"/>
      <c r="AC22" s="4"/>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50"/>
    </row>
    <row r="23" spans="1:62" ht="20.100000000000001" customHeight="1">
      <c r="A23" s="45"/>
      <c r="B23" s="40"/>
      <c r="C23" s="51" t="s">
        <v>42</v>
      </c>
      <c r="D23" s="51"/>
      <c r="E23" s="55"/>
      <c r="F23" s="67"/>
      <c r="G23" s="67"/>
      <c r="H23" s="67"/>
      <c r="I23" s="67"/>
      <c r="J23" s="67"/>
      <c r="K23" s="67"/>
      <c r="L23" s="67"/>
      <c r="M23" s="67"/>
      <c r="N23" s="67"/>
      <c r="O23" s="67"/>
      <c r="P23" s="67"/>
      <c r="Q23" s="67"/>
      <c r="R23" s="67"/>
      <c r="S23" s="67"/>
      <c r="T23" s="67"/>
      <c r="U23" s="67"/>
      <c r="V23" s="67"/>
      <c r="W23" s="67"/>
      <c r="X23" s="56"/>
      <c r="Y23" s="4"/>
      <c r="Z23" s="4"/>
      <c r="AA23" s="4"/>
      <c r="AB23" s="4"/>
      <c r="AC23" s="4"/>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50"/>
    </row>
    <row r="24" spans="1:62" ht="20.100000000000001" customHeight="1">
      <c r="A24" s="45"/>
      <c r="B24" s="57" t="s">
        <v>46</v>
      </c>
      <c r="C24" s="57"/>
      <c r="D24" s="57"/>
      <c r="E24" s="58" t="str">
        <f>IF(E20="","",(HLOOKUP(E20,$C$10:$AB$11,2,FALSE)*E21+IF(ISNA(HLOOKUP(E22,$C$10:$AB$11,2,FALSE)),0,HLOOKUP(E22,$C$10:$AB$11,2,FALSE)*E23))/1000)</f>
        <v/>
      </c>
      <c r="F24" s="68"/>
      <c r="G24" s="68"/>
      <c r="H24" s="68"/>
      <c r="I24" s="68"/>
      <c r="J24" s="68"/>
      <c r="K24" s="68"/>
      <c r="L24" s="68"/>
      <c r="M24" s="68"/>
      <c r="N24" s="68"/>
      <c r="O24" s="68"/>
      <c r="P24" s="68"/>
      <c r="Q24" s="68"/>
      <c r="R24" s="68"/>
      <c r="S24" s="68"/>
      <c r="T24" s="68"/>
      <c r="U24" s="68"/>
      <c r="V24" s="68"/>
      <c r="W24" s="68"/>
      <c r="X24" s="69"/>
      <c r="Y24" s="4"/>
      <c r="Z24" s="4"/>
      <c r="AA24" s="4"/>
      <c r="AB24" s="4"/>
      <c r="AC24" s="4"/>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50"/>
    </row>
    <row r="25" spans="1:62" ht="20.100000000000001" customHeight="1">
      <c r="A25" s="70"/>
      <c r="B25" s="71"/>
      <c r="C25" s="71"/>
      <c r="D25" s="71"/>
      <c r="E25" s="72"/>
      <c r="F25" s="73"/>
      <c r="G25" s="74"/>
      <c r="H25" s="74"/>
      <c r="I25" s="74"/>
      <c r="J25" s="74"/>
      <c r="K25" s="74"/>
      <c r="L25" s="74"/>
      <c r="M25" s="74"/>
      <c r="N25" s="74"/>
      <c r="O25" s="74"/>
      <c r="P25" s="74"/>
      <c r="Q25" s="74"/>
      <c r="R25" s="74"/>
      <c r="S25" s="74"/>
      <c r="T25" s="74"/>
      <c r="U25" s="74"/>
      <c r="V25" s="74"/>
      <c r="W25" s="74"/>
      <c r="X25" s="74"/>
      <c r="Y25" s="4"/>
      <c r="Z25" s="4"/>
      <c r="AA25" s="4"/>
      <c r="AB25" s="4"/>
      <c r="AC25" s="4"/>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50"/>
    </row>
    <row r="26" spans="1:62" ht="20.100000000000001" customHeight="1">
      <c r="A26" s="75" t="s">
        <v>47</v>
      </c>
      <c r="B26" s="18"/>
      <c r="C26" s="76"/>
      <c r="Y26" s="4"/>
      <c r="Z26" s="4"/>
      <c r="AA26" s="4"/>
      <c r="AB26" s="4"/>
      <c r="AC26" s="4"/>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50"/>
    </row>
    <row r="27" spans="1:62" ht="20.100000000000001" customHeight="1">
      <c r="A27" s="18" t="s">
        <v>48</v>
      </c>
      <c r="B27" s="18"/>
      <c r="C27" s="76"/>
      <c r="I27" s="12"/>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row>
    <row r="28" spans="1:62" ht="20.100000000000001" customHeight="1">
      <c r="A28" s="42" t="s">
        <v>49</v>
      </c>
      <c r="B28" s="42"/>
      <c r="C28" s="42"/>
      <c r="D28" s="77"/>
      <c r="E28" s="78"/>
      <c r="F28" s="78"/>
      <c r="G28" s="78"/>
      <c r="H28" s="78"/>
      <c r="I28" s="78"/>
      <c r="J28" s="78"/>
      <c r="K28" s="79"/>
      <c r="L28" s="80" t="s">
        <v>50</v>
      </c>
      <c r="M28" s="80"/>
      <c r="N28" s="25" t="str">
        <f>IF(D28="単相3線式100/200V",1,IF(D28="単相2線式100V",2,IF(D28="単相2線式200V",2,IF(D28="三相3線式200V",SQRT(3),""))))</f>
        <v/>
      </c>
      <c r="O28" s="25"/>
      <c r="P28" s="12"/>
      <c r="Q28" s="81" t="s">
        <v>51</v>
      </c>
      <c r="R28" s="81"/>
      <c r="S28" s="81"/>
      <c r="T28" s="81"/>
      <c r="U28" s="81"/>
      <c r="V28" s="82" t="str">
        <f>IF(D28="","",IF(D28="単相3線式100/200V",100,IF(D28="単相2線式100V",100,200)))</f>
        <v/>
      </c>
      <c r="W28" s="83"/>
      <c r="X28" s="84" t="s">
        <v>52</v>
      </c>
    </row>
    <row r="29" spans="1:62" ht="20.100000000000001" customHeight="1">
      <c r="A29" s="85" t="s">
        <v>53</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row>
    <row r="30" spans="1:62" ht="20.100000000000001" customHeight="1">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row>
    <row r="31" spans="1:62" ht="20.100000000000001" customHeight="1">
      <c r="A31" s="18" t="s">
        <v>54</v>
      </c>
      <c r="B31" s="12"/>
    </row>
    <row r="32" spans="1:62" ht="20.100000000000001" customHeight="1">
      <c r="A32" s="14" t="s">
        <v>55</v>
      </c>
      <c r="B32" s="12"/>
    </row>
    <row r="33" spans="1:32" ht="20.100000000000001" customHeight="1">
      <c r="A33" s="14" t="s">
        <v>56</v>
      </c>
      <c r="B33" s="12"/>
    </row>
    <row r="34" spans="1:32" ht="20.100000000000001" customHeight="1">
      <c r="A34" s="14" t="s">
        <v>57</v>
      </c>
      <c r="B34" s="12"/>
    </row>
    <row r="35" spans="1:32" ht="20.100000000000001" customHeight="1">
      <c r="A35" s="14" t="s">
        <v>58</v>
      </c>
      <c r="B35" s="12"/>
    </row>
    <row r="36" spans="1:32" ht="20.100000000000001" customHeight="1">
      <c r="A36" s="87"/>
    </row>
    <row r="37" spans="1:32" ht="20.100000000000001" customHeight="1">
      <c r="A37" s="18" t="s">
        <v>59</v>
      </c>
    </row>
    <row r="38" spans="1:32" ht="20.100000000000001" customHeight="1">
      <c r="A38" s="22" t="s">
        <v>14</v>
      </c>
      <c r="B38" s="23"/>
      <c r="C38" s="23"/>
      <c r="D38" s="23"/>
      <c r="E38" s="23"/>
      <c r="F38" s="24"/>
      <c r="G38" s="25">
        <v>1</v>
      </c>
      <c r="H38" s="25"/>
      <c r="I38" s="25">
        <v>2</v>
      </c>
      <c r="J38" s="25"/>
      <c r="K38" s="25">
        <v>3</v>
      </c>
      <c r="L38" s="25"/>
      <c r="M38" s="25">
        <v>4</v>
      </c>
      <c r="N38" s="25"/>
      <c r="O38" s="25">
        <v>5</v>
      </c>
      <c r="P38" s="25"/>
      <c r="Q38" s="25">
        <v>6</v>
      </c>
      <c r="R38" s="25"/>
      <c r="S38" s="25">
        <v>7</v>
      </c>
      <c r="T38" s="25"/>
      <c r="U38" s="25">
        <v>8</v>
      </c>
      <c r="V38" s="25"/>
      <c r="W38" s="25">
        <v>9</v>
      </c>
      <c r="X38" s="25"/>
      <c r="Y38" s="25">
        <v>10</v>
      </c>
      <c r="Z38" s="25"/>
      <c r="AD38"/>
      <c r="AF38" s="4"/>
    </row>
    <row r="39" spans="1:32" ht="20.100000000000001" customHeight="1">
      <c r="A39" s="60" t="s">
        <v>60</v>
      </c>
      <c r="B39" s="88"/>
      <c r="C39" s="88"/>
      <c r="D39" s="88"/>
      <c r="E39" s="88"/>
      <c r="F39" s="61"/>
      <c r="G39" s="89"/>
      <c r="H39" s="90"/>
      <c r="I39" s="89"/>
      <c r="J39" s="90"/>
      <c r="K39" s="89"/>
      <c r="L39" s="90"/>
      <c r="M39" s="89"/>
      <c r="N39" s="90"/>
      <c r="O39" s="89"/>
      <c r="P39" s="90"/>
      <c r="Q39" s="89"/>
      <c r="R39" s="90"/>
      <c r="S39" s="89"/>
      <c r="T39" s="90"/>
      <c r="U39" s="89"/>
      <c r="V39" s="90"/>
      <c r="W39" s="89"/>
      <c r="X39" s="90"/>
      <c r="Y39" s="89"/>
      <c r="Z39" s="90"/>
      <c r="AD39"/>
      <c r="AF39" s="4"/>
    </row>
    <row r="40" spans="1:32" ht="20.100000000000001" customHeight="1">
      <c r="A40" s="60" t="s">
        <v>61</v>
      </c>
      <c r="B40" s="88"/>
      <c r="C40" s="88"/>
      <c r="D40" s="88"/>
      <c r="E40" s="88"/>
      <c r="F40" s="61"/>
      <c r="G40" s="33" t="str">
        <f>IF($D$28="","",IF(G39="","",IF($D$28="単相3線式100/200V",G39*1000/210,IF($D$28="単相2線式100V",G39*1000/105,IF($D$28="単相2線式200V",G39*1000/210,IF($D$28="三相3線式200V",G39*1000/SQRT(3)/210,""))))))</f>
        <v/>
      </c>
      <c r="H40" s="35"/>
      <c r="I40" s="33" t="str">
        <f>IF($D$28="","",IF(I39="","",IF($D$28="単相3線式100/200V",I39*1000/210,IF($D$28="単相2線式100V",I39*1000/105,IF($D$28="単相2線式200V",I39*1000/210,IF($D$28="三相3線式200V",I39*1000/SQRT(3)/210,""))))))</f>
        <v/>
      </c>
      <c r="J40" s="35"/>
      <c r="K40" s="33" t="str">
        <f>IF($D$28="","",IF(K39="","",IF($D$28="単相3線式100/200V",K39*1000/210,IF($D$28="単相2線式100V",K39*1000/105,IF($D$28="単相2線式200V",K39*1000/210,IF($D$28="三相3線式200V",K39*1000/SQRT(3)/210,""))))))</f>
        <v/>
      </c>
      <c r="L40" s="35"/>
      <c r="M40" s="33" t="str">
        <f>IF($D$28="","",IF(M39="","",IF($D$28="単相3線式100/200V",M39*1000/210,IF($D$28="単相2線式100V",M39*1000/105,IF($D$28="単相2線式200V",M39*1000/210,IF($D$28="三相3線式200V",M39*1000/SQRT(3)/210,""))))))</f>
        <v/>
      </c>
      <c r="N40" s="35"/>
      <c r="O40" s="33" t="str">
        <f>IF($D$28="","",IF(O39="","",IF($D$28="単相3線式100/200V",O39*1000/210,IF($D$28="単相2線式100V",O39*1000/105,IF($D$28="単相2線式200V",O39*1000/210,IF($D$28="三相3線式200V",O39*1000/SQRT(3)/210,""))))))</f>
        <v/>
      </c>
      <c r="P40" s="35"/>
      <c r="Q40" s="33" t="str">
        <f>IF($D$28="","",IF(Q39="","",IF($D$28="単相3線式100/200V",Q39*1000/210,IF($D$28="単相2線式100V",Q39*1000/105,IF($D$28="単相2線式200V",Q39*1000/210,IF($D$28="三相3線式200V",Q39*1000/SQRT(3)/210,""))))))</f>
        <v/>
      </c>
      <c r="R40" s="35"/>
      <c r="S40" s="33" t="str">
        <f>IF($D$28="","",IF(S39="","",IF($D$28="単相3線式100/200V",S39*1000/210,IF($D$28="単相2線式100V",S39*1000/105,IF($D$28="単相2線式200V",S39*1000/210,IF($D$28="三相3線式200V",S39*1000/SQRT(3)/210,""))))))</f>
        <v/>
      </c>
      <c r="T40" s="35"/>
      <c r="U40" s="33" t="str">
        <f>IF($D$28="","",IF(U39="","",IF($D$28="単相3線式100/200V",U39*1000/210,IF($D$28="単相2線式100V",U39*1000/105,IF($D$28="単相2線式200V",U39*1000/210,IF($D$28="三相3線式200V",U39*1000/SQRT(3)/210,""))))))</f>
        <v/>
      </c>
      <c r="V40" s="35"/>
      <c r="W40" s="33" t="str">
        <f>IF($D$28="","",IF(W39="","",IF($D$28="単相3線式100/200V",W39*1000/210,IF($D$28="単相2線式100V",W39*1000/105,IF($D$28="単相2線式200V",W39*1000/210,IF($D$28="三相3線式200V",W39*1000/SQRT(3)/210,""))))))</f>
        <v/>
      </c>
      <c r="X40" s="35"/>
      <c r="Y40" s="33" t="str">
        <f>IF($D$28="","",IF(Y39="","",IF($D$28="単相3線式100/200V",Y39*1000/210,IF($D$28="単相2線式100V",Y39*1000/105,IF($D$28="単相2線式200V",Y39*1000/210,IF($D$28="三相3線式200V",Y39*1000/SQRT(3)/210,""))))))</f>
        <v/>
      </c>
      <c r="Z40" s="35"/>
      <c r="AD40"/>
      <c r="AF40" s="4"/>
    </row>
    <row r="41" spans="1:32" ht="20.100000000000001" customHeight="1">
      <c r="A41" s="60" t="s">
        <v>62</v>
      </c>
      <c r="B41" s="88"/>
      <c r="C41" s="88"/>
      <c r="D41" s="88"/>
      <c r="E41" s="88"/>
      <c r="F41" s="61"/>
      <c r="G41" s="33" t="str">
        <f>IF(SUM(G40:Z40)=0,"",SUM(G40:Z40))</f>
        <v/>
      </c>
      <c r="H41" s="34"/>
      <c r="I41" s="34"/>
      <c r="J41" s="34"/>
      <c r="K41" s="34"/>
      <c r="L41" s="34"/>
      <c r="M41" s="34"/>
      <c r="N41" s="34"/>
      <c r="O41" s="34"/>
      <c r="P41" s="34"/>
      <c r="Q41" s="34"/>
      <c r="R41" s="34"/>
      <c r="S41" s="34"/>
      <c r="T41" s="34"/>
      <c r="U41" s="34"/>
      <c r="V41" s="34"/>
      <c r="W41" s="34"/>
      <c r="X41" s="34"/>
      <c r="Y41" s="34"/>
      <c r="Z41" s="35"/>
      <c r="AD41"/>
      <c r="AF41" s="4"/>
    </row>
    <row r="42" spans="1:32" ht="20.100000000000001" customHeight="1"/>
    <row r="43" spans="1:32" ht="20.100000000000001" customHeight="1"/>
    <row r="44" spans="1:32" ht="20.100000000000001" customHeight="1"/>
    <row r="45" spans="1:32" ht="20.100000000000001" customHeight="1"/>
    <row r="46" spans="1:32" ht="20.100000000000001" customHeight="1"/>
    <row r="47" spans="1:32" ht="20.100000000000001" customHeight="1"/>
    <row r="48" spans="1:32" ht="17.100000000000001" customHeight="1"/>
    <row r="49" spans="2:10" ht="17.100000000000001" customHeight="1"/>
    <row r="50" spans="2:10" ht="17.100000000000001" customHeight="1"/>
    <row r="51" spans="2:10" ht="17.100000000000001" customHeight="1"/>
    <row r="52" spans="2:10" ht="17.100000000000001" customHeight="1"/>
    <row r="53" spans="2:10" ht="17.100000000000001" customHeight="1"/>
    <row r="59" spans="2:10" ht="15.75">
      <c r="B59" s="19"/>
      <c r="C59" s="19"/>
      <c r="D59" s="19"/>
      <c r="E59" s="19"/>
      <c r="F59" s="19"/>
      <c r="G59" s="19"/>
      <c r="H59" s="19"/>
      <c r="I59" s="19"/>
      <c r="J59" s="19"/>
    </row>
    <row r="60" spans="2:10" ht="15.75">
      <c r="B60" s="19"/>
      <c r="C60" s="19"/>
      <c r="D60" s="19"/>
      <c r="E60" s="19"/>
      <c r="F60" s="19"/>
      <c r="G60" s="19"/>
      <c r="H60" s="19"/>
      <c r="I60" s="19"/>
      <c r="J60" s="19"/>
    </row>
    <row r="61" spans="2:10" ht="15.75">
      <c r="B61" s="19"/>
      <c r="C61" s="19"/>
      <c r="D61" s="19"/>
      <c r="E61" s="19"/>
      <c r="F61" s="19"/>
      <c r="G61" s="19"/>
      <c r="H61" s="19"/>
      <c r="I61" s="19"/>
      <c r="J61" s="19"/>
    </row>
    <row r="62" spans="2:10" ht="15.75">
      <c r="B62" s="19"/>
      <c r="C62" s="19"/>
      <c r="D62" s="19"/>
      <c r="E62" s="19"/>
      <c r="F62" s="19"/>
      <c r="G62" s="19"/>
      <c r="H62" s="19"/>
      <c r="I62" s="19"/>
      <c r="J62" s="19"/>
    </row>
    <row r="63" spans="2:10" ht="15.75">
      <c r="B63" s="19"/>
      <c r="C63" s="19"/>
      <c r="D63" s="19"/>
      <c r="E63" s="19"/>
      <c r="F63" s="19"/>
      <c r="G63" s="19"/>
      <c r="H63" s="19"/>
      <c r="I63" s="19"/>
      <c r="J63" s="19"/>
    </row>
    <row r="64" spans="2:10" ht="15.75">
      <c r="B64" s="19"/>
      <c r="C64" s="19"/>
      <c r="D64" s="19"/>
      <c r="E64" s="19"/>
      <c r="F64" s="19"/>
      <c r="G64" s="19"/>
      <c r="H64" s="19"/>
      <c r="I64" s="19"/>
      <c r="J64" s="19"/>
    </row>
    <row r="65" spans="2:10" ht="15.75">
      <c r="B65" s="19"/>
      <c r="C65" s="19"/>
      <c r="D65" s="19"/>
      <c r="E65" s="19"/>
      <c r="F65" s="19"/>
      <c r="G65" s="19"/>
      <c r="H65" s="19"/>
      <c r="I65" s="19"/>
      <c r="J65" s="19"/>
    </row>
    <row r="66" spans="2:10" ht="15.75">
      <c r="B66" s="19"/>
      <c r="C66" s="19"/>
      <c r="D66" s="19"/>
      <c r="E66" s="19"/>
      <c r="F66" s="19"/>
      <c r="G66" s="19"/>
      <c r="H66" s="19"/>
      <c r="I66" s="19"/>
      <c r="J66" s="19"/>
    </row>
    <row r="67" spans="2:10" ht="15.75">
      <c r="B67" s="19"/>
      <c r="C67" s="19"/>
      <c r="D67" s="19"/>
      <c r="E67" s="19"/>
      <c r="F67" s="19"/>
      <c r="G67" s="19"/>
      <c r="H67" s="19"/>
      <c r="I67" s="19"/>
      <c r="J67" s="19"/>
    </row>
    <row r="68" spans="2:10" ht="15.75">
      <c r="B68" s="19"/>
      <c r="C68" s="19"/>
      <c r="D68" s="19"/>
      <c r="E68" s="19"/>
      <c r="F68" s="19"/>
      <c r="G68" s="19"/>
      <c r="H68" s="19"/>
      <c r="I68" s="19"/>
      <c r="J68" s="19"/>
    </row>
    <row r="69" spans="2:10" ht="15.75">
      <c r="B69" s="19"/>
      <c r="C69" s="19"/>
      <c r="D69" s="19"/>
      <c r="E69" s="19"/>
      <c r="F69" s="19"/>
      <c r="G69" s="19"/>
      <c r="H69" s="19"/>
      <c r="I69" s="19"/>
      <c r="J69" s="19"/>
    </row>
    <row r="70" spans="2:10" ht="15.75">
      <c r="B70" s="19"/>
      <c r="C70" s="19"/>
      <c r="D70" s="19"/>
      <c r="E70" s="19"/>
      <c r="F70" s="19"/>
      <c r="G70" s="19"/>
      <c r="H70" s="19"/>
      <c r="I70" s="19"/>
      <c r="J70" s="19"/>
    </row>
    <row r="71" spans="2:10" ht="15.75">
      <c r="B71" s="19"/>
      <c r="C71" s="19"/>
      <c r="D71" s="19"/>
      <c r="E71" s="19"/>
      <c r="F71" s="19"/>
      <c r="G71" s="19"/>
      <c r="H71" s="19"/>
      <c r="I71" s="19"/>
      <c r="J71" s="19"/>
    </row>
    <row r="72" spans="2:10" ht="15.75">
      <c r="B72" s="19"/>
      <c r="C72" s="19"/>
      <c r="D72" s="19"/>
      <c r="E72" s="19"/>
      <c r="F72" s="19"/>
      <c r="G72" s="19"/>
      <c r="H72" s="19"/>
      <c r="I72" s="19"/>
      <c r="J72" s="19"/>
    </row>
    <row r="73" spans="2:10" ht="15.75">
      <c r="B73" s="19"/>
      <c r="C73" s="19"/>
      <c r="D73" s="19"/>
      <c r="E73" s="19"/>
      <c r="F73" s="19"/>
      <c r="G73" s="19"/>
      <c r="H73" s="19"/>
      <c r="I73" s="19"/>
      <c r="J73" s="19"/>
    </row>
    <row r="74" spans="2:10" ht="15.75">
      <c r="B74" s="19"/>
      <c r="C74" s="19"/>
      <c r="D74" s="19"/>
      <c r="E74" s="19"/>
      <c r="F74" s="19"/>
      <c r="G74" s="19"/>
      <c r="H74" s="19"/>
      <c r="I74" s="19"/>
      <c r="J74" s="19"/>
    </row>
  </sheetData>
  <sheetProtection password="DD31" sheet="1" objects="1" scenarios="1" selectLockedCells="1"/>
  <mergeCells count="193">
    <mergeCell ref="S40:T40"/>
    <mergeCell ref="U40:V40"/>
    <mergeCell ref="W40:X40"/>
    <mergeCell ref="Y40:Z40"/>
    <mergeCell ref="A41:F41"/>
    <mergeCell ref="G41:Z41"/>
    <mergeCell ref="U39:V39"/>
    <mergeCell ref="W39:X39"/>
    <mergeCell ref="Y39:Z39"/>
    <mergeCell ref="A40:F40"/>
    <mergeCell ref="G40:H40"/>
    <mergeCell ref="I40:J40"/>
    <mergeCell ref="K40:L40"/>
    <mergeCell ref="M40:N40"/>
    <mergeCell ref="O40:P40"/>
    <mergeCell ref="Q40:R40"/>
    <mergeCell ref="W38:X38"/>
    <mergeCell ref="Y38:Z38"/>
    <mergeCell ref="A39:F39"/>
    <mergeCell ref="G39:H39"/>
    <mergeCell ref="I39:J39"/>
    <mergeCell ref="K39:L39"/>
    <mergeCell ref="M39:N39"/>
    <mergeCell ref="O39:P39"/>
    <mergeCell ref="Q39:R39"/>
    <mergeCell ref="S39:T39"/>
    <mergeCell ref="A29:AB30"/>
    <mergeCell ref="A38:F38"/>
    <mergeCell ref="G38:H38"/>
    <mergeCell ref="I38:J38"/>
    <mergeCell ref="K38:L38"/>
    <mergeCell ref="M38:N38"/>
    <mergeCell ref="O38:P38"/>
    <mergeCell ref="Q38:R38"/>
    <mergeCell ref="S38:T38"/>
    <mergeCell ref="U38:V38"/>
    <mergeCell ref="E23:X23"/>
    <mergeCell ref="B24:D24"/>
    <mergeCell ref="E24:X24"/>
    <mergeCell ref="A28:C28"/>
    <mergeCell ref="D28:K28"/>
    <mergeCell ref="L28:M28"/>
    <mergeCell ref="N28:O28"/>
    <mergeCell ref="Q28:U28"/>
    <mergeCell ref="V28:W28"/>
    <mergeCell ref="A20:A24"/>
    <mergeCell ref="B20:B21"/>
    <mergeCell ref="C20:D20"/>
    <mergeCell ref="E20:X20"/>
    <mergeCell ref="C21:D21"/>
    <mergeCell ref="E21:X21"/>
    <mergeCell ref="B22:B23"/>
    <mergeCell ref="C22:D22"/>
    <mergeCell ref="E22:X22"/>
    <mergeCell ref="C23:D23"/>
    <mergeCell ref="M19:N19"/>
    <mergeCell ref="O19:P19"/>
    <mergeCell ref="Q19:R19"/>
    <mergeCell ref="S19:T19"/>
    <mergeCell ref="U19:V19"/>
    <mergeCell ref="W19:X19"/>
    <mergeCell ref="O18:P18"/>
    <mergeCell ref="Q18:R18"/>
    <mergeCell ref="S18:T18"/>
    <mergeCell ref="U18:V18"/>
    <mergeCell ref="W18:X18"/>
    <mergeCell ref="B19:D19"/>
    <mergeCell ref="E19:F19"/>
    <mergeCell ref="G19:H19"/>
    <mergeCell ref="I19:J19"/>
    <mergeCell ref="K19:L19"/>
    <mergeCell ref="Q17:R17"/>
    <mergeCell ref="S17:T17"/>
    <mergeCell ref="U17:V17"/>
    <mergeCell ref="W17:X17"/>
    <mergeCell ref="C18:D18"/>
    <mergeCell ref="E18:F18"/>
    <mergeCell ref="G18:H18"/>
    <mergeCell ref="I18:J18"/>
    <mergeCell ref="K18:L18"/>
    <mergeCell ref="M18:N18"/>
    <mergeCell ref="U16:V16"/>
    <mergeCell ref="W16:X16"/>
    <mergeCell ref="B17:B18"/>
    <mergeCell ref="C17:D17"/>
    <mergeCell ref="E17:F17"/>
    <mergeCell ref="G17:H17"/>
    <mergeCell ref="I17:J17"/>
    <mergeCell ref="K17:L17"/>
    <mergeCell ref="M17:N17"/>
    <mergeCell ref="O17:P17"/>
    <mergeCell ref="AE15:BI26"/>
    <mergeCell ref="C16:D16"/>
    <mergeCell ref="E16:F16"/>
    <mergeCell ref="G16:H16"/>
    <mergeCell ref="I16:J16"/>
    <mergeCell ref="K16:L16"/>
    <mergeCell ref="M16:N16"/>
    <mergeCell ref="O16:P16"/>
    <mergeCell ref="Q16:R16"/>
    <mergeCell ref="S16:T16"/>
    <mergeCell ref="M15:N15"/>
    <mergeCell ref="O15:P15"/>
    <mergeCell ref="Q15:R15"/>
    <mergeCell ref="S15:T15"/>
    <mergeCell ref="U15:V15"/>
    <mergeCell ref="W15:X15"/>
    <mergeCell ref="U14:V14"/>
    <mergeCell ref="W14:X14"/>
    <mergeCell ref="AF14:BC14"/>
    <mergeCell ref="A15:A19"/>
    <mergeCell ref="B15:B16"/>
    <mergeCell ref="C15:D15"/>
    <mergeCell ref="E15:F15"/>
    <mergeCell ref="G15:H15"/>
    <mergeCell ref="I15:J15"/>
    <mergeCell ref="K15:L15"/>
    <mergeCell ref="BG11:BH11"/>
    <mergeCell ref="A14:D14"/>
    <mergeCell ref="E14:F14"/>
    <mergeCell ref="G14:H14"/>
    <mergeCell ref="I14:J14"/>
    <mergeCell ref="K14:L14"/>
    <mergeCell ref="M14:N14"/>
    <mergeCell ref="O14:P14"/>
    <mergeCell ref="Q14:R14"/>
    <mergeCell ref="S14:T14"/>
    <mergeCell ref="AU11:AV11"/>
    <mergeCell ref="AW11:AX11"/>
    <mergeCell ref="AY11:AZ11"/>
    <mergeCell ref="BA11:BB11"/>
    <mergeCell ref="BC11:BD11"/>
    <mergeCell ref="BE11:BF11"/>
    <mergeCell ref="Y11:Z11"/>
    <mergeCell ref="AA11:AB11"/>
    <mergeCell ref="AE11:AN11"/>
    <mergeCell ref="AO11:AP11"/>
    <mergeCell ref="AQ11:AR11"/>
    <mergeCell ref="AS11:AT11"/>
    <mergeCell ref="M11:N11"/>
    <mergeCell ref="O11:P11"/>
    <mergeCell ref="Q11:R11"/>
    <mergeCell ref="S11:T11"/>
    <mergeCell ref="U11:V11"/>
    <mergeCell ref="W11:X11"/>
    <mergeCell ref="Y10:Z10"/>
    <mergeCell ref="AA10:AB10"/>
    <mergeCell ref="AE10:AN10"/>
    <mergeCell ref="AO10:BH10"/>
    <mergeCell ref="A11:B11"/>
    <mergeCell ref="C11:D11"/>
    <mergeCell ref="E11:F11"/>
    <mergeCell ref="G11:H11"/>
    <mergeCell ref="I11:J11"/>
    <mergeCell ref="K11:L11"/>
    <mergeCell ref="M10:N10"/>
    <mergeCell ref="O10:P10"/>
    <mergeCell ref="Q10:R10"/>
    <mergeCell ref="S10:T10"/>
    <mergeCell ref="U10:V10"/>
    <mergeCell ref="W10:X10"/>
    <mergeCell ref="BA9:BB9"/>
    <mergeCell ref="BC9:BD9"/>
    <mergeCell ref="BE9:BF9"/>
    <mergeCell ref="BG9:BH9"/>
    <mergeCell ref="A10:B10"/>
    <mergeCell ref="C10:D10"/>
    <mergeCell ref="E10:F10"/>
    <mergeCell ref="G10:H10"/>
    <mergeCell ref="I10:J10"/>
    <mergeCell ref="K10:L10"/>
    <mergeCell ref="BC8:BD8"/>
    <mergeCell ref="BE8:BF8"/>
    <mergeCell ref="BG8:BH8"/>
    <mergeCell ref="AE9:AN9"/>
    <mergeCell ref="AO9:AP9"/>
    <mergeCell ref="AQ9:AR9"/>
    <mergeCell ref="AS9:AT9"/>
    <mergeCell ref="AU9:AV9"/>
    <mergeCell ref="AW9:AX9"/>
    <mergeCell ref="AY9:AZ9"/>
    <mergeCell ref="AQ8:AR8"/>
    <mergeCell ref="AS8:AT8"/>
    <mergeCell ref="AU8:AV8"/>
    <mergeCell ref="AW8:AX8"/>
    <mergeCell ref="AY8:AZ8"/>
    <mergeCell ref="BA8:BB8"/>
    <mergeCell ref="A1:D1"/>
    <mergeCell ref="F1:Q1"/>
    <mergeCell ref="A2:D2"/>
    <mergeCell ref="F2:Q2"/>
    <mergeCell ref="AE8:AN8"/>
    <mergeCell ref="AO8:AP8"/>
  </mergeCells>
  <phoneticPr fontId="2"/>
  <conditionalFormatting sqref="E19:X19 E24:X24 N28:O28 V28:W28 G40:G41 H40:Z40">
    <cfRule type="cellIs" dxfId="7" priority="8" stopIfTrue="1" operator="notEqual">
      <formula>""</formula>
    </cfRule>
  </conditionalFormatting>
  <conditionalFormatting sqref="AE14:AF14 BD14:BI14">
    <cfRule type="cellIs" dxfId="6" priority="7" stopIfTrue="1" operator="equal">
      <formula>"簡易計算の結果、逆潮流による電圧上昇値が標準電圧の2％を超えています。"</formula>
    </cfRule>
  </conditionalFormatting>
  <conditionalFormatting sqref="AO9:BH11">
    <cfRule type="expression" dxfId="5" priority="6" stopIfTrue="1">
      <formula>AO9*50&gt;$V$28</formula>
    </cfRule>
  </conditionalFormatting>
  <conditionalFormatting sqref="X28">
    <cfRule type="expression" dxfId="4" priority="5" stopIfTrue="1">
      <formula>$V$28&lt;&gt;""</formula>
    </cfRule>
  </conditionalFormatting>
  <conditionalFormatting sqref="E17:H18 W17:X18 K17:T18">
    <cfRule type="cellIs" dxfId="3" priority="4" stopIfTrue="1" operator="notEqual">
      <formula>""</formula>
    </cfRule>
  </conditionalFormatting>
  <conditionalFormatting sqref="E22:X23">
    <cfRule type="cellIs" dxfId="2" priority="3" stopIfTrue="1" operator="notEqual">
      <formula>""</formula>
    </cfRule>
  </conditionalFormatting>
  <conditionalFormatting sqref="I17:J18">
    <cfRule type="cellIs" dxfId="1" priority="2" stopIfTrue="1" operator="notEqual">
      <formula>""</formula>
    </cfRule>
  </conditionalFormatting>
  <conditionalFormatting sqref="U17:V18">
    <cfRule type="cellIs" dxfId="0" priority="1" stopIfTrue="1" operator="notEqual">
      <formula>""</formula>
    </cfRule>
  </conditionalFormatting>
  <dataValidations count="3">
    <dataValidation type="list" allowBlank="1" showInputMessage="1" showErrorMessage="1" sqref="E22 E20 E15:X15">
      <formula1>"2.0mm,2.6mm,3.2mm,5.5sq,8sq,14sq,22sq,38sq,60sq,100sq,150sq,200sq,250sq"</formula1>
    </dataValidation>
    <dataValidation type="list" allowBlank="1" showInputMessage="1" showErrorMessage="1" sqref="E17:X17">
      <formula1>"2.0mm,2.6mm,3.2mm,5.5sq,8sq,14sq,22sq,38sq,60sq,100sq,150sq,200sq,250sq,325sq"</formula1>
    </dataValidation>
    <dataValidation type="list" allowBlank="1" showInputMessage="1" showErrorMessage="1" sqref="D28">
      <formula1>"単相3線式100/200V,単相2線式100V,単相2線式200V,三相3線式200V"</formula1>
    </dataValidation>
  </dataValidations>
  <pageMargins left="0.31496062992125984" right="0.19685039370078741" top="0.59055118110236227" bottom="0.54" header="0.19685039370078741" footer="0"/>
  <pageSetup paperSize="8" orientation="landscape" horizontalDpi="300" verticalDpi="300" r:id="rId1"/>
  <headerFooter>
    <oddHeader>&amp;C&amp;"ＭＳ ゴシック,標準"&amp;16屋内配線による電圧上昇値簡易計算書&amp;R&amp;"ＭＳ ゴシック,標準"&amp;12
沖縄電力株式会社</oddHeader>
    <oddFooter>&amp;LY2301-55-10
制改定日：平成26年2月25日</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計算書</vt:lpstr>
    </vt:vector>
  </TitlesOfParts>
  <Company>沖縄電力</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沖縄電力株式会社</dc:creator>
  <cp:lastModifiedBy>沖縄電力株式会社</cp:lastModifiedBy>
  <dcterms:created xsi:type="dcterms:W3CDTF">2017-08-09T06:34:17Z</dcterms:created>
  <dcterms:modified xsi:type="dcterms:W3CDTF">2017-08-09T06:34:44Z</dcterms:modified>
</cp:coreProperties>
</file>